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35" windowWidth="10005" windowHeight="5985" activeTab="1"/>
  </bookViews>
  <sheets>
    <sheet name="Лист1" sheetId="1" r:id="rId1"/>
    <sheet name="БЕЗ УЧЕТА СЧЕТОВ БЮДЖЕТА" sheetId="2" r:id="rId2"/>
  </sheets>
  <definedNames>
    <definedName name="_xlnm._FilterDatabase" localSheetId="1" hidden="1">'БЕЗ УЧЕТА СЧЕТОВ БЮДЖЕТА'!$A$12:$G$608</definedName>
    <definedName name="_xlnm.Print_Titles" localSheetId="1">'БЕЗ УЧЕТА СЧЕТОВ БЮДЖЕТА'!$12:$12</definedName>
    <definedName name="_xlnm.Print_Area" localSheetId="1">'БЕЗ УЧЕТА СЧЕТОВ БЮДЖЕТА'!$A$1:$I$608</definedName>
  </definedNames>
  <calcPr fullCalcOnLoad="1" refMode="R1C1"/>
</workbook>
</file>

<file path=xl/sharedStrings.xml><?xml version="1.0" encoding="utf-8"?>
<sst xmlns="http://schemas.openxmlformats.org/spreadsheetml/2006/main" count="2396" uniqueCount="491">
  <si>
    <t>Наименование показателя</t>
  </si>
  <si>
    <t>Разд.</t>
  </si>
  <si>
    <t>Ц.ст.</t>
  </si>
  <si>
    <t>Расх.</t>
  </si>
  <si>
    <t>#Н/Д</t>
  </si>
  <si>
    <t>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</si>
  <si>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</si>
  <si>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</si>
  <si>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</si>
  <si>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</si>
  <si>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</si>
  <si>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</si>
  <si>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</si>
  <si>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</si>
  <si>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</si>
  <si>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</si>
  <si>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</si>
  <si>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0103</t>
  </si>
  <si>
    <t>0701</t>
  </si>
  <si>
    <t>0702</t>
  </si>
  <si>
    <t>0707</t>
  </si>
  <si>
    <t>1004</t>
  </si>
  <si>
    <t>Всего расходов: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</si>
  <si>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</si>
  <si>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</si>
  <si>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</si>
  <si>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</si>
  <si>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</si>
  <si>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</si>
  <si>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</si>
  <si>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</si>
  <si>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</si>
  <si>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</si>
  <si>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</si>
  <si>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</si>
  <si>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Пенсионное обеспечение</t>
  </si>
  <si>
    <t>Социальное обеспечение населения</t>
  </si>
  <si>
    <t>Общее образование</t>
  </si>
  <si>
    <t>Охрана семьи и детства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</si>
  <si>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</si>
  <si>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</si>
  <si>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</si>
  <si>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</si>
  <si>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</si>
  <si>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</si>
  <si>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</si>
  <si>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</si>
  <si>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</si>
  <si>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</si>
  <si>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</si>
  <si>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</si>
  <si>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</si>
  <si>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</si>
  <si>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</si>
  <si>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ЖИЛИЩНО-КОММУНАЛЬНОЕ ХОЗЯЙСТВО</t>
  </si>
  <si>
    <t>0705</t>
  </si>
  <si>
    <t>Профессиональная подготовка, переподготовка и повышение квалификации</t>
  </si>
  <si>
    <t>Вед.</t>
  </si>
  <si>
    <t>АДМИНИСТРАЦИЯ МИХАЙЛОВСКОГО МУНИЦИПАЛЬНОГО РАЙОНА</t>
  </si>
  <si>
    <t>0000</t>
  </si>
  <si>
    <t>953</t>
  </si>
  <si>
    <t>МУНИЦИПАЛЬНОЕ ОБРАЗОВАТЕЛЬНОЕ УЧРЕЖБЕНИЕ "МЕТОДИЧЕСКАЯ СЛУЖБА ОБЕСПЕЧЕНИЯ ОБРАЗОВАТЕЛЬНЫХ УЧРЕЖДЕНИЙ"</t>
  </si>
  <si>
    <t>КУЛЬТУРА И КИНЕМАТОГРАФИЯ</t>
  </si>
  <si>
    <t>1300</t>
  </si>
  <si>
    <t>1301</t>
  </si>
  <si>
    <t>0113</t>
  </si>
  <si>
    <t>1200</t>
  </si>
  <si>
    <t>СРЕДСТВА МАССОВОЙ ИНФОРМАЦИИ</t>
  </si>
  <si>
    <t>ФИЗИЧЕСКАЯ КУЛЬТУРА И СПОРТ</t>
  </si>
  <si>
    <t>МЕЖБЮДЖЕТНЫЕ ТРАНСФЕРТЫ БЮДЖЕТАМ СУБЪЕКТОВ РОССИЙСКОЙ ФЕДЕРАЦИИ И МУНИЦИПАЛЬНЫХ ОБРАЗОВАНИЙ ОБЩЕГО ХАРАКТЕРА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</si>
  <si>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</si>
  <si>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</si>
  <si>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</si>
  <si>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1101</t>
  </si>
  <si>
    <t>ОБСЛУЖИВАНИЕ ГОСУДАРСТВЕННОГО И МУНИЦИПАЛЬНОГО ДОЛГА</t>
  </si>
  <si>
    <t>1202</t>
  </si>
  <si>
    <t>Субсидии бюджетным учреждениям на иные цели</t>
  </si>
  <si>
    <t>612</t>
  </si>
  <si>
    <t>611</t>
  </si>
  <si>
    <t>Расходы</t>
  </si>
  <si>
    <t>120</t>
  </si>
  <si>
    <t>121</t>
  </si>
  <si>
    <t>122</t>
  </si>
  <si>
    <t>240</t>
  </si>
  <si>
    <t>244</t>
  </si>
  <si>
    <t>850</t>
  </si>
  <si>
    <t>851</t>
  </si>
  <si>
    <t>852</t>
  </si>
  <si>
    <t>Уплата налогов, сборов и иных платежей</t>
  </si>
  <si>
    <t>Уплата налога на имущество организаций и земельного налога</t>
  </si>
  <si>
    <t>320</t>
  </si>
  <si>
    <t>870</t>
  </si>
  <si>
    <t>Резервные средства</t>
  </si>
  <si>
    <t>110</t>
  </si>
  <si>
    <t>111</t>
  </si>
  <si>
    <t>112</t>
  </si>
  <si>
    <t>540</t>
  </si>
  <si>
    <t>Иные межбюджетные трансферты</t>
  </si>
  <si>
    <t>610</t>
  </si>
  <si>
    <t>Субсидии бюджетным учреждениям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</si>
  <si>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</si>
  <si>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</si>
  <si>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</si>
  <si>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</si>
  <si>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322</t>
  </si>
  <si>
    <t>Субсидии гражданам на приобретение жилья</t>
  </si>
  <si>
    <t>Обслуживание муниципального долга</t>
  </si>
  <si>
    <t>510</t>
  </si>
  <si>
    <t>511</t>
  </si>
  <si>
    <t>Дотации</t>
  </si>
  <si>
    <t xml:space="preserve">Дотации на выравнивание бюджетной обеспеченности </t>
  </si>
  <si>
    <t>Дошкольное образование</t>
  </si>
  <si>
    <t>Непрограммные направления деятельности органов муниципальной  власти</t>
  </si>
  <si>
    <t>Мероприятия непрограммных направлений деятельности органов муниципальной власти</t>
  </si>
  <si>
    <t>Глава Михайловского муниципального района</t>
  </si>
  <si>
    <t>Председатель Думы Михайловского муниципального района</t>
  </si>
  <si>
    <t>Резервные фонды администрации Михайловского муниципального района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</si>
  <si>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</si>
  <si>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</si>
  <si>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</si>
  <si>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</si>
  <si>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Муниципальные программы муниципальных образований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</si>
  <si>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</si>
  <si>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</si>
  <si>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</si>
  <si>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>Дорожное хозяйство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</si>
  <si>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</si>
  <si>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Муниципальные  программы муниципальных образований</t>
  </si>
  <si>
    <t>Обеспечение деятельности районных бюджетных муниципальных учреждений</t>
  </si>
  <si>
    <t>Мероприятия администрации Михайловского муниципального района по развитию муниципальной службы ММР</t>
  </si>
  <si>
    <t>МП "Программа развития культуры ММР"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</si>
  <si>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</si>
  <si>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</si>
  <si>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</si>
  <si>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</si>
  <si>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</si>
  <si>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</si>
  <si>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Доплаты к пенсиям муниципальных служащих Михайловского муниципального района</t>
  </si>
  <si>
    <t>Другие вопросы в области социальной политики</t>
  </si>
  <si>
    <t>1006</t>
  </si>
  <si>
    <t>Мероприятия администрации Михайловского муниципального района по созданию доступной среды для инвалидов</t>
  </si>
  <si>
    <t>1106</t>
  </si>
  <si>
    <t>Физическая культура и спорт</t>
  </si>
  <si>
    <t>Мероприятия администрации Михайловского муниципального района по развитию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</si>
  <si>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</si>
  <si>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</si>
  <si>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</si>
  <si>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</si>
  <si>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системы дошкольного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</si>
  <si>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</si>
  <si>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Развитие МТБ бюджетных дошкольных образовательных муниципальных учреждений</t>
  </si>
  <si>
    <t>Подпрограмма "Развитие системы общего образования"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</si>
  <si>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</si>
  <si>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</si>
  <si>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</si>
  <si>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Молодежная политика и оздоровление детей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</si>
  <si>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</si>
  <si>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</si>
  <si>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</si>
  <si>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</si>
  <si>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</si>
  <si>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Мероприятия администрации Михайловского МР района по противодействию употреблению наркотиков</t>
  </si>
  <si>
    <t>Судебная система</t>
  </si>
  <si>
    <t>Составление (изменение) списков кандидатов в присяжные заседатели федеральных судов</t>
  </si>
  <si>
    <t>0105</t>
  </si>
  <si>
    <t>Развитие МТБ бюджетных общеобразовательных муниципальных учреждений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</si>
  <si>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</si>
  <si>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МП развития дополнительного образования в сфере культуры и искусства ММР</t>
  </si>
  <si>
    <t>Обеспечение проведения выборов и референдумов</t>
  </si>
  <si>
    <t>Проведение выборов в органвы местного самоуправления Михайловского муниципального района</t>
  </si>
  <si>
    <t>0107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</si>
  <si>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</si>
  <si>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</si>
  <si>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</si>
  <si>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</si>
  <si>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Жилищное хозяйство</t>
  </si>
  <si>
    <t>0501</t>
  </si>
  <si>
    <t>Организация ритуальных услуг и содержание мест захоронения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</si>
  <si>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</si>
  <si>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730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</si>
  <si>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</si>
  <si>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ММР"</t>
  </si>
  <si>
    <t>МП"Профилактика терроризма и противодействие экстремизму на территории ММР"</t>
  </si>
  <si>
    <t xml:space="preserve">МП"Обеспечение содержания, ремонта автомобильных дорог, мест общего пользования и сооружений на них ММР </t>
  </si>
  <si>
    <t>МП"Содействие развитию малого и среднего предпринимательства на территории ММР "</t>
  </si>
  <si>
    <t>МП"Программа комплексного развития системы коммунальной инфраструктуры ММР"</t>
  </si>
  <si>
    <t>МП"Развитие муниципальной службы ММР "</t>
  </si>
  <si>
    <t>МП"Патриотическое воспитание граждан ММР</t>
  </si>
  <si>
    <t>МП"Обеспечение жилье молодых семей ММР "</t>
  </si>
  <si>
    <t>МДС"Доступная среда для инвалидов ММР "</t>
  </si>
  <si>
    <t>МП"Развитие физической культуры и спорта ММР"</t>
  </si>
  <si>
    <t>МП "Развития образования ММР"</t>
  </si>
  <si>
    <t>МП"Развитие образования ММР "</t>
  </si>
  <si>
    <t>Иные бюджетные ассигнования</t>
  </si>
  <si>
    <t>Специальные расходы</t>
  </si>
  <si>
    <t>800</t>
  </si>
  <si>
    <t>880</t>
  </si>
  <si>
    <t>Коммунальное хозяйство</t>
  </si>
  <si>
    <t>0502</t>
  </si>
  <si>
    <t xml:space="preserve">Михайловского муниципального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</si>
  <si>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органов)</t>
  </si>
  <si>
    <t>129</t>
  </si>
  <si>
    <t>119</t>
  </si>
  <si>
    <t>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</si>
  <si>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</si>
  <si>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0000000000</t>
  </si>
  <si>
    <t>9900000000</t>
  </si>
  <si>
    <t>9990000000</t>
  </si>
  <si>
    <t>9990002040</t>
  </si>
  <si>
    <t>9990002120</t>
  </si>
  <si>
    <t>9990051200</t>
  </si>
  <si>
    <t>0600000000</t>
  </si>
  <si>
    <t>0700000000</t>
  </si>
  <si>
    <t>1800000000</t>
  </si>
  <si>
    <t>1100000000</t>
  </si>
  <si>
    <t>0800000000</t>
  </si>
  <si>
    <t>1900000000</t>
  </si>
  <si>
    <t>0200000000</t>
  </si>
  <si>
    <t>0200001690</t>
  </si>
  <si>
    <t>0400000000</t>
  </si>
  <si>
    <t>1600000000</t>
  </si>
  <si>
    <t>1610000000</t>
  </si>
  <si>
    <t>1620000000</t>
  </si>
  <si>
    <t>1620001690</t>
  </si>
  <si>
    <t>1620081690</t>
  </si>
  <si>
    <t>1200000000</t>
  </si>
  <si>
    <t>1300000000</t>
  </si>
  <si>
    <t>1620011690</t>
  </si>
  <si>
    <t>0100000000</t>
  </si>
  <si>
    <t>0500000000</t>
  </si>
  <si>
    <t>1500000000</t>
  </si>
  <si>
    <t>0300000000</t>
  </si>
  <si>
    <t>0320000000</t>
  </si>
  <si>
    <t>0320001690</t>
  </si>
  <si>
    <t>0320093070</t>
  </si>
  <si>
    <t>0320011690</t>
  </si>
  <si>
    <t>0340000000</t>
  </si>
  <si>
    <t>0310000000</t>
  </si>
  <si>
    <t>0310001690</t>
  </si>
  <si>
    <t>0310093060</t>
  </si>
  <si>
    <t>0330000000</t>
  </si>
  <si>
    <t>0330001690</t>
  </si>
  <si>
    <t>0310011690</t>
  </si>
  <si>
    <t>0350093080</t>
  </si>
  <si>
    <t>0350000000</t>
  </si>
  <si>
    <t>9990093090</t>
  </si>
  <si>
    <t>0200011690</t>
  </si>
  <si>
    <t>0330011690</t>
  </si>
  <si>
    <t>Социальное обеспечение и иные выплаты населению</t>
  </si>
  <si>
    <t>300</t>
  </si>
  <si>
    <t>Премии и гранты</t>
  </si>
  <si>
    <t>350</t>
  </si>
  <si>
    <t>123</t>
  </si>
  <si>
    <t>Уплата иных платежей</t>
  </si>
  <si>
    <t>853</t>
  </si>
  <si>
    <t>243</t>
  </si>
  <si>
    <t>2300000000</t>
  </si>
  <si>
    <t>600</t>
  </si>
  <si>
    <t>Бюджетные инвестиции</t>
  </si>
  <si>
    <t>410</t>
  </si>
  <si>
    <t>414</t>
  </si>
  <si>
    <t>Дополнительное образование детей</t>
  </si>
  <si>
    <t>0703</t>
  </si>
  <si>
    <t>2500000000</t>
  </si>
  <si>
    <t>2600000000</t>
  </si>
  <si>
    <t>2400000000</t>
  </si>
  <si>
    <t xml:space="preserve">Мероприятия администрации Михайловского муниципального района </t>
  </si>
  <si>
    <t>Дотации из краевого бюджета бюджетам поселений Михайловского муниципального района на выравнивание бюджетной обеспеченности</t>
  </si>
  <si>
    <t>01000L4970</t>
  </si>
  <si>
    <t>Субсидии на социальные выплаты молодым семьям для приобретения (строительства) жилья экономкласса за счет местного бюджета</t>
  </si>
  <si>
    <t>Расходы на капитальный ремонт зданий муниципальных общеобразовательных учреждений за счет средств местного бюджета</t>
  </si>
  <si>
    <t>Расходы на капитальный ремонт зданий муниципальных общеобразовательных учреждений за счет средств краевого бюджета</t>
  </si>
  <si>
    <t>МП «Обеспечение безопасности дорожного движения в Михайловском муниципальном районе»</t>
  </si>
  <si>
    <t>МП «Противодействие коррупции на территории Михайловского муниципального района»</t>
  </si>
  <si>
    <t>МП «Управление муниципальным имуществом и земельными ресурсами Михайловского муниципального района»</t>
  </si>
  <si>
    <t>МП «Содержание и ремонт муниципального жилого фонда в Михайловском муниципальном районе»</t>
  </si>
  <si>
    <t>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</t>
  </si>
  <si>
    <t>Транспорт</t>
  </si>
  <si>
    <t>Установление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</si>
  <si>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>0408</t>
  </si>
  <si>
    <t>Расходы по созданию в общеобразовательных организациях, расположенных в сельской местности, условий для занятий физической культурой и спортом</t>
  </si>
  <si>
    <t xml:space="preserve">Расходы на комплектование книжных фондов и обеспечение информационно-техническим оборудованием библиотек </t>
  </si>
  <si>
    <t>1620092540</t>
  </si>
  <si>
    <t>Расходы по обеспечение граждан твердым топливом (дровами)</t>
  </si>
  <si>
    <t>1900092620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</si>
  <si>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</si>
  <si>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Массовый спорт</t>
  </si>
  <si>
    <t>МП"Развитие физической культуры и спорта ММР "</t>
  </si>
  <si>
    <t>1102</t>
  </si>
  <si>
    <t>МП "Молодежная политика Михайловского муниципального района"</t>
  </si>
  <si>
    <t>810</t>
  </si>
  <si>
    <t>811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</si>
  <si>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</si>
  <si>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</si>
  <si>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26000M0820</t>
  </si>
  <si>
    <t>Расходы по обеспечение граждан твердым топливом (дровами) местный бюджет</t>
  </si>
  <si>
    <t>19000S2620</t>
  </si>
  <si>
    <t>Расходы на обеспечение деятельности в связи с осуществлением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</si>
  <si>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16200S2540</t>
  </si>
  <si>
    <t>Расходы на комплектование книжных фондов и обеспечение информационно-техническим оборудованием библиотек за счет местного бюджета</t>
  </si>
  <si>
    <t>1630000000</t>
  </si>
  <si>
    <t>Подпрограмма "Юные таланты Михайловского муниципального района"</t>
  </si>
  <si>
    <t>Мероприятия администрации Михайловского муниципального района</t>
  </si>
  <si>
    <t>412</t>
  </si>
  <si>
    <t>Мероприятия районных казенных учреждений по обеспечению содержания, ремонта автомобильных дорог, мест общего пользования и сооружений на них за счет дорожного фонда</t>
  </si>
  <si>
    <t>9999900000</t>
  </si>
  <si>
    <t>9999912030</t>
  </si>
  <si>
    <t>9999912040</t>
  </si>
  <si>
    <t>9999912120</t>
  </si>
  <si>
    <t>9999951200</t>
  </si>
  <si>
    <t>9999912010</t>
  </si>
  <si>
    <t>9999917100</t>
  </si>
  <si>
    <t>9999959300</t>
  </si>
  <si>
    <t>9999910690</t>
  </si>
  <si>
    <t>9999993010</t>
  </si>
  <si>
    <t>9999993100</t>
  </si>
  <si>
    <t>9999993030</t>
  </si>
  <si>
    <t>99999M0820</t>
  </si>
  <si>
    <t>0600011610</t>
  </si>
  <si>
    <t>0700011620</t>
  </si>
  <si>
    <t>1800011610</t>
  </si>
  <si>
    <t>2500011610</t>
  </si>
  <si>
    <t>2600011610</t>
  </si>
  <si>
    <t>9999912190</t>
  </si>
  <si>
    <t>9999993040</t>
  </si>
  <si>
    <t>9999993130</t>
  </si>
  <si>
    <t>1100011620</t>
  </si>
  <si>
    <t>1100011630</t>
  </si>
  <si>
    <t>0800011610</t>
  </si>
  <si>
    <t>2400011610</t>
  </si>
  <si>
    <t>1900011610</t>
  </si>
  <si>
    <t>9999993120</t>
  </si>
  <si>
    <t>9999910680</t>
  </si>
  <si>
    <t>0400011610</t>
  </si>
  <si>
    <t>1610011610</t>
  </si>
  <si>
    <t>1630011610</t>
  </si>
  <si>
    <t>1200011610</t>
  </si>
  <si>
    <t>1300011610</t>
  </si>
  <si>
    <t>9999914910</t>
  </si>
  <si>
    <t>0500011610</t>
  </si>
  <si>
    <t>1500011610</t>
  </si>
  <si>
    <t>9999910660</t>
  </si>
  <si>
    <t>9999916500</t>
  </si>
  <si>
    <t>9999910650</t>
  </si>
  <si>
    <t>9999993110</t>
  </si>
  <si>
    <t xml:space="preserve">Расходы на обеспечение деятельности в связи с осуществлением полномочий органов опеки и попечительства в отношении несовершеннолетних </t>
  </si>
  <si>
    <t>9999993160</t>
  </si>
  <si>
    <t>0350010690</t>
  </si>
  <si>
    <t>2300011620</t>
  </si>
  <si>
    <t>Субвенции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</si>
  <si>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9999993050</t>
  </si>
  <si>
    <t>Иные выплаты населению</t>
  </si>
  <si>
    <t>360</t>
  </si>
  <si>
    <t>Мероприятия районных казенных муниципальных учреждений по содержанию жилищно-коммунального хозяйств</t>
  </si>
  <si>
    <t>1900011620</t>
  </si>
  <si>
    <t>Расходы на погашение кредиторской задолженности прошлых лет</t>
  </si>
  <si>
    <t>9999919110</t>
  </si>
  <si>
    <t>Расходы, связанные с исполнением судебных решений</t>
  </si>
  <si>
    <t>Исполнение судебных актов</t>
  </si>
  <si>
    <t>9999919200</t>
  </si>
  <si>
    <t>830</t>
  </si>
  <si>
    <t>831</t>
  </si>
  <si>
    <t>Уплата прочих налогов и сборов</t>
  </si>
  <si>
    <t>0900000000</t>
  </si>
  <si>
    <t>0900011610</t>
  </si>
  <si>
    <t>Мероприятия районных бюджетных муниципальных учреждений по противодействию употреблению наркотиков</t>
  </si>
  <si>
    <t>0600011630</t>
  </si>
  <si>
    <t>Мероприятия районных казенных учреждений по обеспечению содержания, ремонта автомобильных дорог, мест общего пользования и сооружений на них</t>
  </si>
  <si>
    <t>1100011640</t>
  </si>
  <si>
    <t>9999912110</t>
  </si>
  <si>
    <t>Депутаты Думы Михайловского муниципального района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</si>
  <si>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</si>
  <si>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0310053030</t>
  </si>
  <si>
    <t>Расходы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(муниципальные образовательные организации)</t>
  </si>
  <si>
    <t>03100R3041</t>
  </si>
  <si>
    <t>МП "Укрепление общественного здоровья в ММР"</t>
  </si>
  <si>
    <t>Мероприятия администрации Михайловского муниципального района по укреплению общественного здоровья</t>
  </si>
  <si>
    <t>1400000000</t>
  </si>
  <si>
    <t>1400011610</t>
  </si>
  <si>
    <t>МП «Развитие и поддержка социально ориентированных некоммерческих организаций ММР»</t>
  </si>
  <si>
    <t>Предоставление субсидий бюджетным, автономным учреждениям и иным некоммерческим организациям</t>
  </si>
  <si>
    <t>2000000000</t>
  </si>
  <si>
    <t>2000011610</t>
  </si>
  <si>
    <t>МП"Организация транспортного обслуживания населения ММР"</t>
  </si>
  <si>
    <t>Закупка энергетических ресурсов</t>
  </si>
  <si>
    <t>247</t>
  </si>
  <si>
    <t>Межбюджетные трансферты</t>
  </si>
  <si>
    <t>500</t>
  </si>
  <si>
    <t>МП"Программа комплексного развития системы социальной инфраструктуры ММР"</t>
  </si>
  <si>
    <t>2100000000</t>
  </si>
  <si>
    <t xml:space="preserve">Мероприятия администрации Михайловского муниципального района по организации транспортного обслуживания населения ММР </t>
  </si>
  <si>
    <t>тыс.руб.</t>
  </si>
  <si>
    <t>2022 год</t>
  </si>
  <si>
    <t>2023 год</t>
  </si>
  <si>
    <t>Расходы на оснащение образовательных учреждений в сфере культуры (детских школ искусств и училищ) музыкальными инструментами, оборудованием и учебными материалами</t>
  </si>
  <si>
    <t>020A155191</t>
  </si>
  <si>
    <t>Мероприятия районных бюджетных муниципальных учреждений по укреплению общественного здоровья</t>
  </si>
  <si>
    <t>1400011630</t>
  </si>
  <si>
    <t xml:space="preserve">МП"Укрепление общественного здоровья в ММР" </t>
  </si>
  <si>
    <t>Мероприятия администрации Михайловского муниципального по укреплению общественного здоровья</t>
  </si>
  <si>
    <t>Расходы на развитие спортивной инфраструктуры, находящейся в муниципальной собственности за счет краевого бюджета</t>
  </si>
  <si>
    <t>Расходы на развитие спортивной инфраструктуры, находящейся в муниципальной собственности за счет местного бюджета</t>
  </si>
  <si>
    <t>210P592190</t>
  </si>
  <si>
    <t>210P5S2190</t>
  </si>
  <si>
    <t>Муниципальная  программа "Развитие дополнительного образования в сфере культуры и искусства"</t>
  </si>
  <si>
    <t>Муниципальная программа «Комплексного развития систем социальной инфраструктуры в ММР»</t>
  </si>
  <si>
    <t>210E250970</t>
  </si>
  <si>
    <t>2100092340</t>
  </si>
  <si>
    <t>21000S2340</t>
  </si>
  <si>
    <t xml:space="preserve">Подпрограмма "Организация отдыха, оздоровления и занятости детей и подростков" </t>
  </si>
  <si>
    <t>0340021690</t>
  </si>
  <si>
    <t>0340093080</t>
  </si>
  <si>
    <t>Приложение 10 к решению Думы</t>
  </si>
  <si>
    <t>9999912050</t>
  </si>
  <si>
    <t>районного бюджета на 2022 год и плановый период 2023 и 2024 годы по разделам, подразделам, целевым статьям и видам расходов в соответствии с бюджетной классификацией РФ в ведомственной структуре расходов районного бюджета</t>
  </si>
  <si>
    <t>Выполнение отдельных государственных полномочийРоссийской Федерации на государственную регистрацию актов гражданского состояния за счет средств краевого бюджета</t>
  </si>
  <si>
    <t>9999993180</t>
  </si>
  <si>
    <t>0700011610</t>
  </si>
  <si>
    <t xml:space="preserve">Мероприятия администрации Михайловского муниципального района по профилактике правонарушений </t>
  </si>
  <si>
    <t>2100011610</t>
  </si>
  <si>
    <t>Подпрограмма "Персонифицированное дополнительное образование детей"</t>
  </si>
  <si>
    <t>Гранты в форме субсидии бюджетным учреждениям</t>
  </si>
  <si>
    <t>0360000000</t>
  </si>
  <si>
    <t>0360011691</t>
  </si>
  <si>
    <t>613</t>
  </si>
  <si>
    <t xml:space="preserve"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</t>
  </si>
  <si>
    <t>26000R0820</t>
  </si>
  <si>
    <t>Приобретение и поставка спортивного инвентаря, спортивного оборудования и иного имущества для развития массового спорта за счет средств краевого бюджета</t>
  </si>
  <si>
    <t>Приобретение и поставка спортивного инвентаря, спортивного оборудования и иного имущества для развития массового спорта за счет средств местного бюджета</t>
  </si>
  <si>
    <t>150P592230</t>
  </si>
  <si>
    <t>150P5S2230</t>
  </si>
  <si>
    <t>Оснащение объектов спортивной инфраструктуры спортивно-технологическим оборудованием</t>
  </si>
  <si>
    <t>150P552280</t>
  </si>
  <si>
    <t>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</t>
  </si>
  <si>
    <t>0310093150</t>
  </si>
  <si>
    <t>Муниципальная программа "Комплексные меры по противодействию употреблению наркотиков в Михайловском муниципальном районе"</t>
  </si>
  <si>
    <t>Мероприятия районных бюджетных муниципальных учреждений по противодействию употреблению наркотиков в Михайловском муниципальном районе</t>
  </si>
  <si>
    <t>Муниципальная программа "Укрепление общественного здоровья в Михайловском муниципальном районе"</t>
  </si>
  <si>
    <t>020E193140</t>
  </si>
  <si>
    <t>031E193140</t>
  </si>
  <si>
    <t>032E193140</t>
  </si>
  <si>
    <t>033E193140</t>
  </si>
  <si>
    <t>2024 год</t>
  </si>
  <si>
    <t>1100011610</t>
  </si>
  <si>
    <t>Мероприятия администрации муниципального района по обеспечению содержания, ремонта автомобильных дорог, мест общего пользования и сооружений на них за счет дорожного фонда</t>
  </si>
  <si>
    <t>Контрольно-счетная комиссия Михайловского муниципального района</t>
  </si>
  <si>
    <t>321</t>
  </si>
  <si>
    <t xml:space="preserve">Обеспечение пожарной безопасности
</t>
  </si>
  <si>
    <t>Обеспечение первичных мер пожарной безопасности в границах муниципальных районов за границами городских и сельских населенных пунктов</t>
  </si>
  <si>
    <t xml:space="preserve"> Межбюджетные трансферты
</t>
  </si>
  <si>
    <t xml:space="preserve">Иные межбюджетные трансферты
</t>
  </si>
  <si>
    <t>0310</t>
  </si>
  <si>
    <t>9999910710</t>
  </si>
  <si>
    <t>МП"Развитие малоэтажного жилищного строительства на территории Михайловского муниципального района"</t>
  </si>
  <si>
    <t>1000000000</t>
  </si>
  <si>
    <t>1000011610</t>
  </si>
  <si>
    <t>Мероприятия администрации Михайловского муниципального района по комплексному развитию системы социальной инфраструктуры</t>
  </si>
  <si>
    <t>Расходы на реализацию проектов инициативного бюджетирования по направлению "Твой проект", за счет средств краевого бюджета</t>
  </si>
  <si>
    <t>Расходы на реализацию проектов инициативного бюджетирования по направлению "Твой проект", за счет средств местного бюджета</t>
  </si>
  <si>
    <t>0310092360</t>
  </si>
  <si>
    <t>03100S2360</t>
  </si>
  <si>
    <t>Реализация мероприятий по модернизации школьных систем образования</t>
  </si>
  <si>
    <t>21000L7500</t>
  </si>
  <si>
    <t>03100L7500</t>
  </si>
  <si>
    <t>Приложение 4 к решению Думы</t>
  </si>
  <si>
    <t>района № 156 от 09.12.2021г</t>
  </si>
  <si>
    <t xml:space="preserve">  Расходы на выплаты персоналу казенных учреждений</t>
  </si>
  <si>
    <t xml:space="preserve">  Фонд оплаты труда учреждений</t>
  </si>
  <si>
    <t>Иные выплаты персоналу учреждений, за исключением фонда оплаты труда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</si>
  <si>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</si>
  <si>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 Расходы на выплаты персоналу государственных (муниципальных) органов</t>
  </si>
  <si>
    <t xml:space="preserve">  Иные выплаты государственных (муниципальных) органов привлекаемым лицам</t>
  </si>
  <si>
    <t xml:space="preserve">  Иные закупки товаров, работ и услуг для обеспечения государственных (муниципальных) нужд</t>
  </si>
  <si>
    <t>Закупка товаров, работ, услуг в целях капитального ремонта государственного (муниципального) имущества</t>
  </si>
  <si>
    <t xml:space="preserve">  Прочая закупка товаров, работ и услуг</t>
  </si>
  <si>
    <t xml:space="preserve">  Пособия, компенсации, меры социальной поддержки по публичным нормативным обязательствам</t>
  </si>
  <si>
    <t xml:space="preserve">  Социальные выплаты гражданам, кроме публичных нормативных социальных выплат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</si>
  <si>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</si>
  <si>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</si>
  <si>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</si>
  <si>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</si>
  <si>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Исполнение судебных актов Российской Федерации и мировых соглашений по возмещению причиненного вреда</t>
  </si>
  <si>
    <t xml:space="preserve">  Уплата прочих налогов, сборов</t>
  </si>
  <si>
    <t>Расходы связанные с реализацией федеральной целевой программы "Увековечение памяти погибших при защите Отечества на 2019 - 2024 годы"</t>
  </si>
  <si>
    <t>16100L2990</t>
  </si>
  <si>
    <t>Пособия, компенсации и иные социальные выплаты гражданам, кроме публичных нормативных обязательств</t>
  </si>
  <si>
    <t>633</t>
  </si>
  <si>
    <t>Субсидии (гранты в форме субсидий), не подлежащие казначейскому сопровождению</t>
  </si>
  <si>
    <t>Мероприятия учреждений по развитию общего образования</t>
  </si>
  <si>
    <t>0310021691</t>
  </si>
  <si>
    <t>района № 262 от  27.10.2022 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</si>
</sst>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р_."/>
    <numFmt numFmtId="177" formatCode="#,##0.000"/>
    <numFmt numFmtId="178" formatCode="0.000"/>
    <numFmt numFmtId="179" formatCode="_-* #,##0.000_р_._-;\-* #,##0.000_р_._-;_-* &quot;-&quot;??_р_._-;_-@_-"/>
    <numFmt numFmtId="180" formatCode="_-* #,##0.000_р_._-;\-* #,##0.000_р_._-;_-* &quot;-&quot;???_р_._-;_-@_-"/>
    <numFmt numFmtId="181" formatCode="#,##0.0000"/>
    <numFmt numFmtId="182" formatCode="#,##0.0"/>
    <numFmt numFmtId="183" formatCode="#,##0.00000"/>
    <numFmt numFmtId="184" formatCode="_-* #,##0.0000_р_._-;\-* #,##0.0000_р_._-;_-* &quot;-&quot;??_р_._-;_-@_-"/>
    <numFmt numFmtId="185" formatCode="_-* #,##0.00000_р_._-;\-* #,##0.00000_р_._-;_-* &quot;-&quot;??_р_._-;_-@_-"/>
    <numFmt numFmtId="186" formatCode="_-* #,##0.000000_р_._-;\-* #,##0.000000_р_._-;_-* &quot;-&quot;??_р_._-;_-@_-"/>
    <numFmt numFmtId="187" formatCode="_-* #,##0.000\ _₽_-;\-* #,##0.000\ _₽_-;_-* &quot;-&quot;???\ _₽_-;_-@_-"/>
    <numFmt numFmtId="188" formatCode="_-* #,##0.00000\ _₽_-;\-* #,##0.00000\ _₽_-;_-* &quot;-&quot;?????\ _₽_-;_-@_-"/>
    <numFmt numFmtId="189" formatCode="_-* #,##0.00000\ _₽_-;\-* #,##0.00000\ _₽_-;_-* &quot;-&quot;??\ _₽_-;_-@_-"/>
  </numFmts>
  <fonts count="4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>
      <alignment horizontal="left" wrapText="1"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2" applyNumberFormat="0" applyAlignment="0" applyProtection="0"/>
    <xf numFmtId="0" fontId="35" fillId="27" borderId="3" applyNumberFormat="0" applyAlignment="0" applyProtection="0"/>
    <xf numFmtId="0" fontId="36" fillId="27" borderId="2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28" borderId="8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33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vertical="top" wrapText="1"/>
    </xf>
    <xf numFmtId="49" fontId="2" fillId="34" borderId="11" xfId="0" applyNumberFormat="1" applyFont="1" applyFill="1" applyBorder="1" applyAlignment="1">
      <alignment horizontal="center" vertical="center" shrinkToFit="1"/>
    </xf>
    <xf numFmtId="4" fontId="2" fillId="34" borderId="11" xfId="0" applyNumberFormat="1" applyFont="1" applyFill="1" applyBorder="1" applyAlignment="1">
      <alignment horizontal="center" vertical="center" shrinkToFit="1"/>
    </xf>
    <xf numFmtId="0" fontId="2" fillId="35" borderId="11" xfId="0" applyFont="1" applyFill="1" applyBorder="1" applyAlignment="1">
      <alignment vertical="top" wrapText="1"/>
    </xf>
    <xf numFmtId="49" fontId="2" fillId="35" borderId="11" xfId="0" applyNumberFormat="1" applyFont="1" applyFill="1" applyBorder="1" applyAlignment="1">
      <alignment horizontal="center" vertical="center" shrinkToFit="1"/>
    </xf>
    <xf numFmtId="4" fontId="2" fillId="35" borderId="11" xfId="0" applyNumberFormat="1" applyFont="1" applyFill="1" applyBorder="1" applyAlignment="1">
      <alignment horizontal="center" vertical="center" shrinkToFit="1"/>
    </xf>
    <xf numFmtId="49" fontId="7" fillId="35" borderId="11" xfId="0" applyNumberFormat="1" applyFont="1" applyFill="1" applyBorder="1" applyAlignment="1">
      <alignment horizontal="center" vertical="center" shrinkToFit="1"/>
    </xf>
    <xf numFmtId="4" fontId="7" fillId="35" borderId="11" xfId="0" applyNumberFormat="1" applyFont="1" applyFill="1" applyBorder="1" applyAlignment="1">
      <alignment horizontal="center" vertical="center" shrinkToFit="1"/>
    </xf>
    <xf numFmtId="0" fontId="7" fillId="35" borderId="11" xfId="0" applyFont="1" applyFill="1" applyBorder="1" applyAlignment="1">
      <alignment horizontal="center" vertical="top" wrapText="1"/>
    </xf>
    <xf numFmtId="49" fontId="5" fillId="36" borderId="11" xfId="0" applyNumberFormat="1" applyFont="1" applyFill="1" applyBorder="1" applyAlignment="1">
      <alignment horizontal="center" vertical="center" shrinkToFit="1"/>
    </xf>
    <xf numFmtId="4" fontId="5" fillId="36" borderId="11" xfId="0" applyNumberFormat="1" applyFont="1" applyFill="1" applyBorder="1" applyAlignment="1">
      <alignment horizontal="center" vertical="center" shrinkToFit="1"/>
    </xf>
    <xf numFmtId="4" fontId="2" fillId="37" borderId="11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36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49" fontId="2" fillId="36" borderId="11" xfId="0" applyNumberFormat="1" applyFont="1" applyFill="1" applyBorder="1" applyAlignment="1">
      <alignment horizontal="center" vertical="center" shrinkToFit="1"/>
    </xf>
    <xf numFmtId="0" fontId="5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49" fontId="5" fillId="34" borderId="11" xfId="0" applyNumberFormat="1" applyFont="1" applyFill="1" applyBorder="1" applyAlignment="1">
      <alignment horizontal="center" vertical="center" shrinkToFit="1"/>
    </xf>
    <xf numFmtId="0" fontId="2" fillId="34" borderId="11" xfId="0" applyFont="1" applyFill="1" applyBorder="1" applyAlignment="1">
      <alignment horizontal="left" vertical="top" wrapText="1"/>
    </xf>
    <xf numFmtId="0" fontId="2" fillId="35" borderId="11" xfId="0" applyFont="1" applyFill="1" applyBorder="1" applyAlignment="1">
      <alignment horizontal="center" vertical="top" wrapText="1"/>
    </xf>
    <xf numFmtId="0" fontId="2" fillId="38" borderId="11" xfId="0" applyFont="1" applyFill="1" applyBorder="1" applyAlignment="1">
      <alignment vertical="top" wrapText="1"/>
    </xf>
    <xf numFmtId="0" fontId="2" fillId="37" borderId="11" xfId="0" applyFont="1" applyFill="1" applyBorder="1" applyAlignment="1">
      <alignment horizontal="center" vertical="center" wrapText="1"/>
    </xf>
    <xf numFmtId="49" fontId="2" fillId="37" borderId="11" xfId="0" applyNumberFormat="1" applyFont="1" applyFill="1" applyBorder="1" applyAlignment="1">
      <alignment horizontal="center" vertical="center" shrinkToFit="1"/>
    </xf>
    <xf numFmtId="0" fontId="2" fillId="38" borderId="11" xfId="0" applyFont="1" applyFill="1" applyBorder="1" applyAlignment="1">
      <alignment horizontal="center" vertical="center" wrapText="1"/>
    </xf>
    <xf numFmtId="49" fontId="2" fillId="38" borderId="11" xfId="0" applyNumberFormat="1" applyFont="1" applyFill="1" applyBorder="1" applyAlignment="1">
      <alignment horizontal="center" vertical="center" shrinkToFit="1"/>
    </xf>
    <xf numFmtId="0" fontId="2" fillId="37" borderId="11" xfId="0" applyFont="1" applyFill="1" applyBorder="1" applyAlignment="1">
      <alignment vertical="top" wrapText="1"/>
    </xf>
    <xf numFmtId="49" fontId="5" fillId="37" borderId="11" xfId="0" applyNumberFormat="1" applyFont="1" applyFill="1" applyBorder="1" applyAlignment="1">
      <alignment horizontal="center" vertical="center" shrinkToFit="1"/>
    </xf>
    <xf numFmtId="49" fontId="5" fillId="38" borderId="11" xfId="0" applyNumberFormat="1" applyFont="1" applyFill="1" applyBorder="1" applyAlignment="1">
      <alignment horizontal="center" vertical="center" shrinkToFit="1"/>
    </xf>
    <xf numFmtId="4" fontId="2" fillId="38" borderId="11" xfId="0" applyNumberFormat="1" applyFont="1" applyFill="1" applyBorder="1" applyAlignment="1">
      <alignment horizontal="center" vertical="center" shrinkToFit="1"/>
    </xf>
    <xf numFmtId="0" fontId="2" fillId="38" borderId="11" xfId="0" applyFont="1" applyFill="1" applyBorder="1" applyAlignment="1">
      <alignment horizontal="left" vertical="top" wrapText="1"/>
    </xf>
    <xf numFmtId="0" fontId="7" fillId="37" borderId="11" xfId="0" applyFont="1" applyFill="1" applyBorder="1" applyAlignment="1">
      <alignment horizontal="left" vertical="top" wrapText="1"/>
    </xf>
    <xf numFmtId="0" fontId="7" fillId="37" borderId="11" xfId="0" applyFont="1" applyFill="1" applyBorder="1" applyAlignment="1">
      <alignment horizontal="center" vertical="center" wrapText="1"/>
    </xf>
    <xf numFmtId="49" fontId="7" fillId="37" borderId="11" xfId="0" applyNumberFormat="1" applyFont="1" applyFill="1" applyBorder="1" applyAlignment="1">
      <alignment horizontal="center" vertical="center" shrinkToFit="1"/>
    </xf>
    <xf numFmtId="0" fontId="2" fillId="36" borderId="11" xfId="0" applyFont="1" applyFill="1" applyBorder="1" applyAlignment="1">
      <alignment horizontal="center" vertical="top" wrapText="1"/>
    </xf>
    <xf numFmtId="0" fontId="2" fillId="35" borderId="11" xfId="0" applyFont="1" applyFill="1" applyBorder="1" applyAlignment="1">
      <alignment vertical="top" wrapText="1" shrinkToFit="1"/>
    </xf>
    <xf numFmtId="49" fontId="2" fillId="35" borderId="11" xfId="0" applyNumberFormat="1" applyFont="1" applyFill="1" applyBorder="1" applyAlignment="1">
      <alignment horizontal="center" vertical="center" wrapText="1" shrinkToFit="1"/>
    </xf>
    <xf numFmtId="4" fontId="2" fillId="35" borderId="11" xfId="0" applyNumberFormat="1" applyFont="1" applyFill="1" applyBorder="1" applyAlignment="1">
      <alignment horizontal="center" vertical="center" wrapText="1" shrinkToFit="1"/>
    </xf>
    <xf numFmtId="0" fontId="2" fillId="35" borderId="11" xfId="0" applyFont="1" applyFill="1" applyBorder="1" applyAlignment="1">
      <alignment horizontal="left" vertical="top" wrapText="1"/>
    </xf>
    <xf numFmtId="0" fontId="2" fillId="37" borderId="11" xfId="0" applyFont="1" applyFill="1" applyBorder="1" applyAlignment="1">
      <alignment vertical="top" wrapText="1" shrinkToFit="1"/>
    </xf>
    <xf numFmtId="0" fontId="2" fillId="37" borderId="11" xfId="0" applyFont="1" applyFill="1" applyBorder="1" applyAlignment="1">
      <alignment horizontal="left" vertical="top" wrapText="1"/>
    </xf>
    <xf numFmtId="4" fontId="2" fillId="36" borderId="11" xfId="0" applyNumberFormat="1" applyFont="1" applyFill="1" applyBorder="1" applyAlignment="1">
      <alignment horizontal="center" vertical="center" shrinkToFit="1"/>
    </xf>
    <xf numFmtId="4" fontId="7" fillId="37" borderId="11" xfId="0" applyNumberFormat="1" applyFont="1" applyFill="1" applyBorder="1" applyAlignment="1">
      <alignment horizontal="center" vertical="center" shrinkToFit="1"/>
    </xf>
    <xf numFmtId="0" fontId="2" fillId="36" borderId="11" xfId="0" applyFont="1" applyFill="1" applyBorder="1" applyAlignment="1">
      <alignment vertical="top" wrapText="1"/>
    </xf>
    <xf numFmtId="0" fontId="2" fillId="36" borderId="11" xfId="0" applyFont="1" applyFill="1" applyBorder="1" applyAlignment="1">
      <alignment horizontal="left" vertical="top" wrapText="1"/>
    </xf>
    <xf numFmtId="49" fontId="7" fillId="36" borderId="11" xfId="0" applyNumberFormat="1" applyFont="1" applyFill="1" applyBorder="1" applyAlignment="1">
      <alignment horizontal="center" vertical="center" shrinkToFit="1"/>
    </xf>
    <xf numFmtId="4" fontId="7" fillId="36" borderId="11" xfId="0" applyNumberFormat="1" applyFont="1" applyFill="1" applyBorder="1" applyAlignment="1">
      <alignment horizontal="center" vertical="center" shrinkToFit="1"/>
    </xf>
    <xf numFmtId="0" fontId="2" fillId="35" borderId="11" xfId="0" applyFont="1" applyFill="1" applyBorder="1" applyAlignment="1">
      <alignment horizontal="center" vertical="center" wrapText="1" shrinkToFit="1"/>
    </xf>
    <xf numFmtId="0" fontId="2" fillId="37" borderId="11" xfId="0" applyFont="1" applyFill="1" applyBorder="1" applyAlignment="1">
      <alignment horizontal="center" vertical="center" wrapText="1" shrinkToFit="1"/>
    </xf>
    <xf numFmtId="0" fontId="7" fillId="35" borderId="11" xfId="0" applyFont="1" applyFill="1" applyBorder="1" applyAlignment="1">
      <alignment horizontal="center" wrapText="1"/>
    </xf>
    <xf numFmtId="0" fontId="2" fillId="37" borderId="11" xfId="0" applyNumberFormat="1" applyFont="1" applyFill="1" applyBorder="1" applyAlignment="1">
      <alignment horizontal="left" vertical="top" wrapText="1"/>
    </xf>
    <xf numFmtId="177" fontId="5" fillId="36" borderId="11" xfId="0" applyNumberFormat="1" applyFont="1" applyFill="1" applyBorder="1" applyAlignment="1">
      <alignment horizontal="center" vertical="center" shrinkToFit="1"/>
    </xf>
    <xf numFmtId="177" fontId="2" fillId="35" borderId="11" xfId="0" applyNumberFormat="1" applyFont="1" applyFill="1" applyBorder="1" applyAlignment="1">
      <alignment horizontal="center" vertical="center" shrinkToFit="1"/>
    </xf>
    <xf numFmtId="177" fontId="2" fillId="38" borderId="11" xfId="0" applyNumberFormat="1" applyFont="1" applyFill="1" applyBorder="1" applyAlignment="1">
      <alignment horizontal="center" vertical="center" shrinkToFit="1"/>
    </xf>
    <xf numFmtId="177" fontId="2" fillId="37" borderId="11" xfId="0" applyNumberFormat="1" applyFont="1" applyFill="1" applyBorder="1" applyAlignment="1">
      <alignment horizontal="center" vertical="center" shrinkToFit="1"/>
    </xf>
    <xf numFmtId="177" fontId="7" fillId="35" borderId="11" xfId="0" applyNumberFormat="1" applyFont="1" applyFill="1" applyBorder="1" applyAlignment="1">
      <alignment horizontal="center" vertical="center" shrinkToFit="1"/>
    </xf>
    <xf numFmtId="177" fontId="2" fillId="34" borderId="11" xfId="0" applyNumberFormat="1" applyFont="1" applyFill="1" applyBorder="1" applyAlignment="1">
      <alignment horizontal="center" vertical="center" shrinkToFit="1"/>
    </xf>
    <xf numFmtId="0" fontId="2" fillId="37" borderId="11" xfId="0" applyFont="1" applyFill="1" applyBorder="1" applyAlignment="1">
      <alignment horizontal="center" vertical="top" wrapText="1"/>
    </xf>
    <xf numFmtId="178" fontId="2" fillId="35" borderId="11" xfId="0" applyNumberFormat="1" applyFont="1" applyFill="1" applyBorder="1" applyAlignment="1">
      <alignment horizontal="center" vertical="center" shrinkToFit="1"/>
    </xf>
    <xf numFmtId="178" fontId="2" fillId="34" borderId="11" xfId="0" applyNumberFormat="1" applyFont="1" applyFill="1" applyBorder="1" applyAlignment="1">
      <alignment horizontal="center" vertical="center" shrinkToFit="1"/>
    </xf>
    <xf numFmtId="178" fontId="2" fillId="38" borderId="11" xfId="0" applyNumberFormat="1" applyFont="1" applyFill="1" applyBorder="1" applyAlignment="1">
      <alignment horizontal="center" vertical="center" shrinkToFit="1"/>
    </xf>
    <xf numFmtId="178" fontId="2" fillId="36" borderId="11" xfId="0" applyNumberFormat="1" applyFont="1" applyFill="1" applyBorder="1" applyAlignment="1">
      <alignment horizontal="center" vertical="center" shrinkToFit="1"/>
    </xf>
    <xf numFmtId="177" fontId="2" fillId="36" borderId="11" xfId="0" applyNumberFormat="1" applyFont="1" applyFill="1" applyBorder="1" applyAlignment="1">
      <alignment horizontal="center" vertical="center" shrinkToFit="1"/>
    </xf>
    <xf numFmtId="0" fontId="2" fillId="39" borderId="11" xfId="0" applyFont="1" applyFill="1" applyBorder="1" applyAlignment="1">
      <alignment vertical="top" wrapText="1"/>
    </xf>
    <xf numFmtId="179" fontId="2" fillId="35" borderId="11" xfId="61" applyNumberFormat="1" applyFont="1" applyFill="1" applyBorder="1" applyAlignment="1">
      <alignment horizontal="center" vertical="center" shrinkToFit="1"/>
    </xf>
    <xf numFmtId="179" fontId="7" fillId="35" borderId="11" xfId="61" applyNumberFormat="1" applyFont="1" applyFill="1" applyBorder="1" applyAlignment="1">
      <alignment horizontal="center" vertical="center" shrinkToFit="1"/>
    </xf>
    <xf numFmtId="179" fontId="2" fillId="37" borderId="11" xfId="61" applyNumberFormat="1" applyFont="1" applyFill="1" applyBorder="1" applyAlignment="1">
      <alignment horizontal="center" vertical="center" shrinkToFit="1"/>
    </xf>
    <xf numFmtId="179" fontId="2" fillId="34" borderId="11" xfId="61" applyNumberFormat="1" applyFont="1" applyFill="1" applyBorder="1" applyAlignment="1">
      <alignment horizontal="center" vertical="center" shrinkToFit="1"/>
    </xf>
    <xf numFmtId="179" fontId="2" fillId="38" borderId="11" xfId="61" applyNumberFormat="1" applyFont="1" applyFill="1" applyBorder="1" applyAlignment="1">
      <alignment horizontal="center" vertical="center" shrinkToFit="1"/>
    </xf>
    <xf numFmtId="49" fontId="2" fillId="39" borderId="11" xfId="0" applyNumberFormat="1" applyFont="1" applyFill="1" applyBorder="1" applyAlignment="1">
      <alignment horizontal="center" vertical="center" shrinkToFit="1"/>
    </xf>
    <xf numFmtId="179" fontId="5" fillId="36" borderId="11" xfId="61" applyNumberFormat="1" applyFont="1" applyFill="1" applyBorder="1" applyAlignment="1">
      <alignment horizontal="center" vertical="center" shrinkToFit="1"/>
    </xf>
    <xf numFmtId="179" fontId="7" fillId="37" borderId="11" xfId="61" applyNumberFormat="1" applyFont="1" applyFill="1" applyBorder="1" applyAlignment="1">
      <alignment horizontal="center" vertical="center" shrinkToFit="1"/>
    </xf>
    <xf numFmtId="179" fontId="2" fillId="36" borderId="11" xfId="61" applyNumberFormat="1" applyFont="1" applyFill="1" applyBorder="1" applyAlignment="1">
      <alignment horizontal="center" vertical="center" shrinkToFit="1"/>
    </xf>
    <xf numFmtId="183" fontId="2" fillId="38" borderId="11" xfId="0" applyNumberFormat="1" applyFont="1" applyFill="1" applyBorder="1" applyAlignment="1">
      <alignment horizontal="center" vertical="center" shrinkToFit="1"/>
    </xf>
    <xf numFmtId="183" fontId="2" fillId="37" borderId="11" xfId="0" applyNumberFormat="1" applyFont="1" applyFill="1" applyBorder="1" applyAlignment="1">
      <alignment horizontal="center" vertical="center" shrinkToFit="1"/>
    </xf>
    <xf numFmtId="183" fontId="5" fillId="36" borderId="11" xfId="0" applyNumberFormat="1" applyFont="1" applyFill="1" applyBorder="1" applyAlignment="1">
      <alignment horizontal="center" vertical="center" shrinkToFit="1"/>
    </xf>
    <xf numFmtId="183" fontId="5" fillId="38" borderId="0" xfId="0" applyNumberFormat="1" applyFont="1" applyFill="1" applyBorder="1" applyAlignment="1">
      <alignment horizontal="center" vertical="center" shrinkToFit="1"/>
    </xf>
    <xf numFmtId="183" fontId="2" fillId="35" borderId="11" xfId="0" applyNumberFormat="1" applyFont="1" applyFill="1" applyBorder="1" applyAlignment="1">
      <alignment horizontal="center" vertical="center" shrinkToFit="1"/>
    </xf>
    <xf numFmtId="185" fontId="2" fillId="36" borderId="11" xfId="61" applyNumberFormat="1" applyFont="1" applyFill="1" applyBorder="1" applyAlignment="1">
      <alignment horizontal="center" vertical="center" shrinkToFit="1"/>
    </xf>
    <xf numFmtId="183" fontId="2" fillId="36" borderId="11" xfId="0" applyNumberFormat="1" applyFont="1" applyFill="1" applyBorder="1" applyAlignment="1">
      <alignment horizontal="center" vertical="center" shrinkToFit="1"/>
    </xf>
    <xf numFmtId="181" fontId="2" fillId="38" borderId="11" xfId="0" applyNumberFormat="1" applyFont="1" applyFill="1" applyBorder="1" applyAlignment="1">
      <alignment horizontal="center" vertical="center" shrinkToFit="1"/>
    </xf>
    <xf numFmtId="4" fontId="2" fillId="39" borderId="11" xfId="0" applyNumberFormat="1" applyFont="1" applyFill="1" applyBorder="1" applyAlignment="1">
      <alignment horizontal="center" vertical="center" shrinkToFit="1"/>
    </xf>
    <xf numFmtId="0" fontId="2" fillId="39" borderId="11" xfId="0" applyFont="1" applyFill="1" applyBorder="1" applyAlignment="1">
      <alignment horizontal="center" vertical="center" wrapText="1"/>
    </xf>
    <xf numFmtId="181" fontId="2" fillId="37" borderId="11" xfId="0" applyNumberFormat="1" applyFont="1" applyFill="1" applyBorder="1" applyAlignment="1">
      <alignment horizontal="center" vertical="center" shrinkToFit="1"/>
    </xf>
    <xf numFmtId="188" fontId="1" fillId="0" borderId="0" xfId="0" applyNumberFormat="1" applyFont="1" applyAlignment="1">
      <alignment/>
    </xf>
    <xf numFmtId="184" fontId="2" fillId="38" borderId="11" xfId="61" applyNumberFormat="1" applyFont="1" applyFill="1" applyBorder="1" applyAlignment="1">
      <alignment horizontal="center" vertical="center" shrinkToFit="1"/>
    </xf>
    <xf numFmtId="0" fontId="10" fillId="40" borderId="11" xfId="0" applyFont="1" applyFill="1" applyBorder="1" applyAlignment="1">
      <alignment horizontal="center" vertical="center" wrapText="1"/>
    </xf>
    <xf numFmtId="49" fontId="10" fillId="40" borderId="11" xfId="0" applyNumberFormat="1" applyFont="1" applyFill="1" applyBorder="1" applyAlignment="1">
      <alignment horizontal="center" vertical="center" wrapText="1"/>
    </xf>
    <xf numFmtId="183" fontId="10" fillId="40" borderId="11" xfId="0" applyNumberFormat="1" applyFont="1" applyFill="1" applyBorder="1" applyAlignment="1">
      <alignment horizontal="center" vertical="center" wrapText="1"/>
    </xf>
    <xf numFmtId="179" fontId="10" fillId="40" borderId="11" xfId="61" applyNumberFormat="1" applyFont="1" applyFill="1" applyBorder="1" applyAlignment="1">
      <alignment horizontal="center" vertical="center" wrapText="1"/>
    </xf>
    <xf numFmtId="0" fontId="2" fillId="38" borderId="12" xfId="0" applyFont="1" applyFill="1" applyBorder="1" applyAlignment="1">
      <alignment horizontal="left" vertical="top" wrapText="1"/>
    </xf>
    <xf numFmtId="183" fontId="2" fillId="34" borderId="11" xfId="0" applyNumberFormat="1" applyFont="1" applyFill="1" applyBorder="1" applyAlignment="1">
      <alignment horizontal="center" vertical="center" shrinkToFit="1"/>
    </xf>
    <xf numFmtId="185" fontId="5" fillId="36" borderId="11" xfId="61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2" fillId="0" borderId="11" xfId="0" applyFont="1" applyFill="1" applyBorder="1" applyAlignment="1">
      <alignment horizontal="left" vertical="top" wrapText="1"/>
    </xf>
    <xf numFmtId="181" fontId="7" fillId="35" borderId="11" xfId="0" applyNumberFormat="1" applyFont="1" applyFill="1" applyBorder="1" applyAlignment="1">
      <alignment horizontal="center" vertical="center" shrinkToFit="1"/>
    </xf>
    <xf numFmtId="181" fontId="2" fillId="36" borderId="11" xfId="0" applyNumberFormat="1" applyFont="1" applyFill="1" applyBorder="1" applyAlignment="1">
      <alignment horizontal="center" vertical="center" shrinkToFit="1"/>
    </xf>
    <xf numFmtId="189" fontId="0" fillId="0" borderId="0" xfId="61" applyNumberFormat="1" applyFont="1" applyAlignment="1" applyProtection="1">
      <alignment shrinkToFit="1"/>
      <protection locked="0"/>
    </xf>
    <xf numFmtId="177" fontId="2" fillId="39" borderId="11" xfId="0" applyNumberFormat="1" applyFont="1" applyFill="1" applyBorder="1" applyAlignment="1">
      <alignment horizontal="center" vertical="center" shrinkToFit="1"/>
    </xf>
    <xf numFmtId="49" fontId="2" fillId="0" borderId="11" xfId="0" applyNumberFormat="1" applyFont="1" applyFill="1" applyBorder="1" applyAlignment="1">
      <alignment horizontal="center" vertical="center" shrinkToFit="1"/>
    </xf>
    <xf numFmtId="181" fontId="2" fillId="35" borderId="11" xfId="0" applyNumberFormat="1" applyFont="1" applyFill="1" applyBorder="1" applyAlignment="1">
      <alignment horizontal="center" vertical="center" shrinkToFit="1"/>
    </xf>
    <xf numFmtId="185" fontId="10" fillId="40" borderId="11" xfId="61" applyNumberFormat="1" applyFont="1" applyFill="1" applyBorder="1" applyAlignment="1">
      <alignment horizontal="center" vertical="center" wrapText="1"/>
    </xf>
    <xf numFmtId="185" fontId="2" fillId="35" borderId="11" xfId="61" applyNumberFormat="1" applyFont="1" applyFill="1" applyBorder="1" applyAlignment="1">
      <alignment horizontal="center" vertical="center" shrinkToFit="1"/>
    </xf>
    <xf numFmtId="183" fontId="1" fillId="0" borderId="0" xfId="0" applyNumberFormat="1" applyFont="1" applyAlignment="1">
      <alignment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7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13"/>
  <sheetViews>
    <sheetView showGridLines="0" tabSelected="1" view="pageBreakPreview" zoomScale="115" zoomScaleSheetLayoutView="115" zoomScalePageLayoutView="0" workbookViewId="0" topLeftCell="A1">
      <selection activeCell="G3" sqref="G3:I3"/>
    </sheetView>
  </sheetViews>
  <sheetFormatPr defaultColWidth="9.00390625" defaultRowHeight="12.75" outlineLevelRow="6"/>
  <cols>
    <col min="1" max="1" width="67.875" style="1" customWidth="1"/>
    <col min="2" max="2" width="6.125" style="15" customWidth="1"/>
    <col min="3" max="3" width="7.25390625" style="1" customWidth="1"/>
    <col min="4" max="4" width="13.25390625" style="1" customWidth="1"/>
    <col min="5" max="5" width="5.875" style="1" customWidth="1"/>
    <col min="6" max="6" width="0" style="1" hidden="1" customWidth="1"/>
    <col min="7" max="7" width="16.625" style="1" customWidth="1"/>
    <col min="8" max="8" width="15.25390625" style="1" customWidth="1"/>
    <col min="9" max="9" width="16.875" style="1" customWidth="1"/>
    <col min="10" max="10" width="9.125" style="1" customWidth="1"/>
    <col min="11" max="11" width="11.25390625" style="1" bestFit="1" customWidth="1"/>
    <col min="12" max="16384" width="9.125" style="1" customWidth="1"/>
  </cols>
  <sheetData>
    <row r="1" spans="7:9" ht="15.75">
      <c r="G1" s="112" t="s">
        <v>464</v>
      </c>
      <c r="H1" s="112"/>
      <c r="I1" s="112"/>
    </row>
    <row r="2" spans="7:9" ht="15.75">
      <c r="G2" s="113" t="s">
        <v>199</v>
      </c>
      <c r="H2" s="113"/>
      <c r="I2" s="113"/>
    </row>
    <row r="3" spans="7:9" ht="15.75">
      <c r="G3" s="112" t="s">
        <v>490</v>
      </c>
      <c r="H3" s="112"/>
      <c r="I3" s="112"/>
    </row>
    <row r="5" spans="2:9" ht="15.75">
      <c r="B5" s="98"/>
      <c r="C5" s="98"/>
      <c r="D5" s="98"/>
      <c r="E5" s="98"/>
      <c r="F5" s="98"/>
      <c r="G5" s="112" t="s">
        <v>412</v>
      </c>
      <c r="H5" s="112"/>
      <c r="I5" s="112"/>
    </row>
    <row r="6" spans="2:9" ht="18.75" customHeight="1">
      <c r="B6" s="99"/>
      <c r="C6" s="99"/>
      <c r="D6" s="99"/>
      <c r="E6" s="99"/>
      <c r="F6" s="99"/>
      <c r="G6" s="113" t="s">
        <v>199</v>
      </c>
      <c r="H6" s="113"/>
      <c r="I6" s="113"/>
    </row>
    <row r="7" spans="2:9" ht="15.75">
      <c r="B7" s="98"/>
      <c r="C7" s="98"/>
      <c r="D7" s="98"/>
      <c r="E7" s="98"/>
      <c r="F7" s="98"/>
      <c r="G7" s="112" t="s">
        <v>465</v>
      </c>
      <c r="H7" s="112"/>
      <c r="I7" s="112"/>
    </row>
    <row r="9" spans="1:9" ht="30.75" customHeight="1">
      <c r="A9" s="111" t="s">
        <v>79</v>
      </c>
      <c r="B9" s="111"/>
      <c r="C9" s="111"/>
      <c r="D9" s="111"/>
      <c r="E9" s="111"/>
      <c r="F9" s="111"/>
      <c r="G9" s="111"/>
      <c r="H9" s="111"/>
      <c r="I9" s="111"/>
    </row>
    <row r="10" spans="1:9" ht="57" customHeight="1">
      <c r="A10" s="110" t="s">
        <v>414</v>
      </c>
      <c r="B10" s="110"/>
      <c r="C10" s="110"/>
      <c r="D10" s="110"/>
      <c r="E10" s="110"/>
      <c r="F10" s="110"/>
      <c r="G10" s="110"/>
      <c r="H10" s="110"/>
      <c r="I10" s="110"/>
    </row>
    <row r="11" spans="1:9" ht="15.75">
      <c r="A11" s="22"/>
      <c r="B11" s="22"/>
      <c r="C11" s="22"/>
      <c r="D11" s="22"/>
      <c r="E11" s="22"/>
      <c r="F11" s="22"/>
      <c r="G11" s="22"/>
      <c r="I11" s="1" t="s">
        <v>391</v>
      </c>
    </row>
    <row r="12" spans="1:9" ht="15">
      <c r="A12" s="2" t="s">
        <v>0</v>
      </c>
      <c r="B12" s="2" t="s">
        <v>57</v>
      </c>
      <c r="C12" s="2" t="s">
        <v>1</v>
      </c>
      <c r="D12" s="2" t="s">
        <v>2</v>
      </c>
      <c r="E12" s="2" t="s">
        <v>3</v>
      </c>
      <c r="F12" s="2" t="s">
        <v>4</v>
      </c>
      <c r="G12" s="2" t="s">
        <v>392</v>
      </c>
      <c r="H12" s="2" t="s">
        <v>393</v>
      </c>
      <c r="I12" s="2" t="s">
        <v>442</v>
      </c>
    </row>
    <row r="13" spans="1:11" ht="28.5">
      <c r="A13" s="91" t="s">
        <v>58</v>
      </c>
      <c r="B13" s="92">
        <v>951</v>
      </c>
      <c r="C13" s="92" t="s">
        <v>59</v>
      </c>
      <c r="D13" s="92" t="s">
        <v>205</v>
      </c>
      <c r="E13" s="92" t="s">
        <v>5</v>
      </c>
      <c r="F13" s="91"/>
      <c r="G13" s="93">
        <f>G14+G188+G203+G238+G289+G325+G361+G396+G431+G438+G444</f>
        <v>458902.98958</v>
      </c>
      <c r="H13" s="93">
        <f>H14+H188+H203+H238+H289+H325+H361+H396+H431+H438+H444</f>
        <v>323802.39861</v>
      </c>
      <c r="I13" s="93">
        <f>I14+I188+I203+I238+I289+I325+I361+I396+I431+I438+I444</f>
        <v>318482.20882999996</v>
      </c>
      <c r="K13" s="109"/>
    </row>
    <row r="14" spans="1:9" ht="18.75" customHeight="1" outlineLevel="2">
      <c r="A14" s="39" t="s">
        <v>52</v>
      </c>
      <c r="B14" s="16">
        <v>951</v>
      </c>
      <c r="C14" s="12" t="s">
        <v>51</v>
      </c>
      <c r="D14" s="12" t="s">
        <v>205</v>
      </c>
      <c r="E14" s="12" t="s">
        <v>5</v>
      </c>
      <c r="F14" s="12"/>
      <c r="G14" s="80">
        <f>G15+G23+G44+G64+G84+G89+G58+G78</f>
        <v>173575.58916</v>
      </c>
      <c r="H14" s="80">
        <f>H15+H23+H44+H64+H84+H89+H58+H78</f>
        <v>122959.63622999999</v>
      </c>
      <c r="I14" s="80">
        <f>I15+I23+I44+I64+I84+I89+I58+I78</f>
        <v>120429.29823</v>
      </c>
    </row>
    <row r="15" spans="1:9" ht="32.25" customHeight="1" outlineLevel="3">
      <c r="A15" s="40" t="s">
        <v>23</v>
      </c>
      <c r="B15" s="52">
        <v>951</v>
      </c>
      <c r="C15" s="41" t="s">
        <v>6</v>
      </c>
      <c r="D15" s="41" t="s">
        <v>205</v>
      </c>
      <c r="E15" s="41" t="s">
        <v>5</v>
      </c>
      <c r="F15" s="41"/>
      <c r="G15" s="42">
        <f>G16</f>
        <v>3529.9</v>
      </c>
      <c r="H15" s="42">
        <f aca="true" t="shared" si="0" ref="H15:I18">H16</f>
        <v>3029.8</v>
      </c>
      <c r="I15" s="42">
        <f t="shared" si="0"/>
        <v>2968</v>
      </c>
    </row>
    <row r="16" spans="1:9" ht="34.5" customHeight="1" outlineLevel="3">
      <c r="A16" s="43" t="s">
        <v>112</v>
      </c>
      <c r="B16" s="17">
        <v>951</v>
      </c>
      <c r="C16" s="9" t="s">
        <v>6</v>
      </c>
      <c r="D16" s="9" t="s">
        <v>206</v>
      </c>
      <c r="E16" s="9" t="s">
        <v>5</v>
      </c>
      <c r="F16" s="9"/>
      <c r="G16" s="10">
        <f>G17</f>
        <v>3529.9</v>
      </c>
      <c r="H16" s="10">
        <f t="shared" si="0"/>
        <v>3029.8</v>
      </c>
      <c r="I16" s="10">
        <f t="shared" si="0"/>
        <v>2968</v>
      </c>
    </row>
    <row r="17" spans="1:9" ht="36" customHeight="1" outlineLevel="3">
      <c r="A17" s="43" t="s">
        <v>113</v>
      </c>
      <c r="B17" s="17">
        <v>951</v>
      </c>
      <c r="C17" s="9" t="s">
        <v>6</v>
      </c>
      <c r="D17" s="9" t="s">
        <v>305</v>
      </c>
      <c r="E17" s="9" t="s">
        <v>5</v>
      </c>
      <c r="F17" s="9"/>
      <c r="G17" s="10">
        <f>G18</f>
        <v>3529.9</v>
      </c>
      <c r="H17" s="10">
        <f t="shared" si="0"/>
        <v>3029.8</v>
      </c>
      <c r="I17" s="10">
        <f t="shared" si="0"/>
        <v>2968</v>
      </c>
    </row>
    <row r="18" spans="1:9" ht="20.25" customHeight="1" outlineLevel="3">
      <c r="A18" s="31" t="s">
        <v>114</v>
      </c>
      <c r="B18" s="27">
        <v>951</v>
      </c>
      <c r="C18" s="28" t="s">
        <v>6</v>
      </c>
      <c r="D18" s="28" t="s">
        <v>306</v>
      </c>
      <c r="E18" s="28" t="s">
        <v>5</v>
      </c>
      <c r="F18" s="28"/>
      <c r="G18" s="14">
        <f>G19</f>
        <v>3529.9</v>
      </c>
      <c r="H18" s="14">
        <f t="shared" si="0"/>
        <v>3029.8</v>
      </c>
      <c r="I18" s="14">
        <f t="shared" si="0"/>
        <v>2968</v>
      </c>
    </row>
    <row r="19" spans="1:9" ht="31.5" customHeight="1" outlineLevel="3">
      <c r="A19" s="3" t="s">
        <v>470</v>
      </c>
      <c r="B19" s="19">
        <v>951</v>
      </c>
      <c r="C19" s="4" t="s">
        <v>6</v>
      </c>
      <c r="D19" s="4" t="s">
        <v>306</v>
      </c>
      <c r="E19" s="4" t="s">
        <v>80</v>
      </c>
      <c r="F19" s="4"/>
      <c r="G19" s="5">
        <f>G20+G21+G22</f>
        <v>3529.9</v>
      </c>
      <c r="H19" s="5">
        <f>H20+H21+H22</f>
        <v>3029.8</v>
      </c>
      <c r="I19" s="5">
        <f>I20+I21+I22</f>
        <v>2968</v>
      </c>
    </row>
    <row r="20" spans="1:9" ht="20.25" customHeight="1" outlineLevel="3">
      <c r="A20" s="26" t="s">
        <v>203</v>
      </c>
      <c r="B20" s="29">
        <v>951</v>
      </c>
      <c r="C20" s="30" t="s">
        <v>6</v>
      </c>
      <c r="D20" s="30" t="s">
        <v>306</v>
      </c>
      <c r="E20" s="30" t="s">
        <v>81</v>
      </c>
      <c r="F20" s="30"/>
      <c r="G20" s="34">
        <v>2875.4</v>
      </c>
      <c r="H20" s="34">
        <v>2401.3</v>
      </c>
      <c r="I20" s="34">
        <v>2339.5</v>
      </c>
    </row>
    <row r="21" spans="1:9" ht="30.75" customHeight="1" outlineLevel="4">
      <c r="A21" s="26" t="s">
        <v>204</v>
      </c>
      <c r="B21" s="29">
        <v>951</v>
      </c>
      <c r="C21" s="30" t="s">
        <v>6</v>
      </c>
      <c r="D21" s="30" t="s">
        <v>306</v>
      </c>
      <c r="E21" s="30" t="s">
        <v>82</v>
      </c>
      <c r="F21" s="30"/>
      <c r="G21" s="34">
        <v>6</v>
      </c>
      <c r="H21" s="34">
        <v>0</v>
      </c>
      <c r="I21" s="34">
        <v>0</v>
      </c>
    </row>
    <row r="22" spans="1:9" ht="47.25" outlineLevel="4">
      <c r="A22" s="26" t="s">
        <v>200</v>
      </c>
      <c r="B22" s="29">
        <v>951</v>
      </c>
      <c r="C22" s="30" t="s">
        <v>6</v>
      </c>
      <c r="D22" s="30" t="s">
        <v>306</v>
      </c>
      <c r="E22" s="30" t="s">
        <v>201</v>
      </c>
      <c r="F22" s="30"/>
      <c r="G22" s="34">
        <v>648.5</v>
      </c>
      <c r="H22" s="34">
        <v>628.5</v>
      </c>
      <c r="I22" s="34">
        <v>628.5</v>
      </c>
    </row>
    <row r="23" spans="1:9" ht="47.25" customHeight="1" outlineLevel="5">
      <c r="A23" s="6" t="s">
        <v>24</v>
      </c>
      <c r="B23" s="17">
        <v>951</v>
      </c>
      <c r="C23" s="7" t="s">
        <v>17</v>
      </c>
      <c r="D23" s="7" t="s">
        <v>205</v>
      </c>
      <c r="E23" s="7" t="s">
        <v>5</v>
      </c>
      <c r="F23" s="7"/>
      <c r="G23" s="108">
        <f aca="true" t="shared" si="1" ref="G23:I24">G24</f>
        <v>5614.88099</v>
      </c>
      <c r="H23" s="69">
        <f t="shared" si="1"/>
        <v>5264.5599999999995</v>
      </c>
      <c r="I23" s="69">
        <f t="shared" si="1"/>
        <v>5264.5599999999995</v>
      </c>
    </row>
    <row r="24" spans="1:9" ht="31.5" outlineLevel="5">
      <c r="A24" s="43" t="s">
        <v>112</v>
      </c>
      <c r="B24" s="17">
        <v>951</v>
      </c>
      <c r="C24" s="9" t="s">
        <v>17</v>
      </c>
      <c r="D24" s="9" t="s">
        <v>206</v>
      </c>
      <c r="E24" s="9" t="s">
        <v>5</v>
      </c>
      <c r="F24" s="9"/>
      <c r="G24" s="70">
        <f t="shared" si="1"/>
        <v>5614.88099</v>
      </c>
      <c r="H24" s="70">
        <f t="shared" si="1"/>
        <v>5264.5599999999995</v>
      </c>
      <c r="I24" s="70">
        <f t="shared" si="1"/>
        <v>5264.5599999999995</v>
      </c>
    </row>
    <row r="25" spans="1:9" ht="31.5" outlineLevel="5">
      <c r="A25" s="43" t="s">
        <v>113</v>
      </c>
      <c r="B25" s="17">
        <v>951</v>
      </c>
      <c r="C25" s="9" t="s">
        <v>17</v>
      </c>
      <c r="D25" s="9" t="s">
        <v>305</v>
      </c>
      <c r="E25" s="9" t="s">
        <v>5</v>
      </c>
      <c r="F25" s="9"/>
      <c r="G25" s="70">
        <f>G26+G41+G37</f>
        <v>5614.88099</v>
      </c>
      <c r="H25" s="70">
        <f>H26+H41+H37</f>
        <v>5264.5599999999995</v>
      </c>
      <c r="I25" s="70">
        <f>I26+I41+I37</f>
        <v>5264.5599999999995</v>
      </c>
    </row>
    <row r="26" spans="1:9" ht="49.5" customHeight="1" outlineLevel="6">
      <c r="A26" s="44" t="s">
        <v>166</v>
      </c>
      <c r="B26" s="53">
        <v>951</v>
      </c>
      <c r="C26" s="28" t="s">
        <v>17</v>
      </c>
      <c r="D26" s="28" t="s">
        <v>307</v>
      </c>
      <c r="E26" s="28" t="s">
        <v>5</v>
      </c>
      <c r="F26" s="28"/>
      <c r="G26" s="59">
        <f>G27+G30+G35+G32</f>
        <v>2445.41793</v>
      </c>
      <c r="H26" s="59">
        <f>H27+H30+H35+H32</f>
        <v>2039.56</v>
      </c>
      <c r="I26" s="59">
        <f>I27+I30+I35+I32</f>
        <v>2039.56</v>
      </c>
    </row>
    <row r="27" spans="1:9" ht="33" customHeight="1" outlineLevel="6">
      <c r="A27" s="3" t="s">
        <v>470</v>
      </c>
      <c r="B27" s="19">
        <v>951</v>
      </c>
      <c r="C27" s="4" t="s">
        <v>17</v>
      </c>
      <c r="D27" s="4" t="s">
        <v>208</v>
      </c>
      <c r="E27" s="4" t="s">
        <v>80</v>
      </c>
      <c r="F27" s="4"/>
      <c r="G27" s="61">
        <f>G28+G29</f>
        <v>2129.62393</v>
      </c>
      <c r="H27" s="61">
        <f>H28+H29</f>
        <v>1734.56</v>
      </c>
      <c r="I27" s="61">
        <f>I28+I29</f>
        <v>1734.56</v>
      </c>
    </row>
    <row r="28" spans="1:9" ht="18.75" customHeight="1" outlineLevel="6">
      <c r="A28" s="26" t="s">
        <v>203</v>
      </c>
      <c r="B28" s="29">
        <v>951</v>
      </c>
      <c r="C28" s="30" t="s">
        <v>17</v>
      </c>
      <c r="D28" s="30" t="s">
        <v>307</v>
      </c>
      <c r="E28" s="30" t="s">
        <v>81</v>
      </c>
      <c r="F28" s="30"/>
      <c r="G28" s="58">
        <v>1636.58366</v>
      </c>
      <c r="H28" s="58">
        <v>1332.173</v>
      </c>
      <c r="I28" s="58">
        <v>1332.173</v>
      </c>
    </row>
    <row r="29" spans="1:9" ht="47.25" outlineLevel="6">
      <c r="A29" s="26" t="s">
        <v>200</v>
      </c>
      <c r="B29" s="29">
        <v>951</v>
      </c>
      <c r="C29" s="30" t="s">
        <v>17</v>
      </c>
      <c r="D29" s="30" t="s">
        <v>307</v>
      </c>
      <c r="E29" s="30" t="s">
        <v>201</v>
      </c>
      <c r="F29" s="30"/>
      <c r="G29" s="58">
        <v>493.04027</v>
      </c>
      <c r="H29" s="58">
        <v>402.387</v>
      </c>
      <c r="I29" s="58">
        <v>402.387</v>
      </c>
    </row>
    <row r="30" spans="1:9" ht="31.5" outlineLevel="6">
      <c r="A30" s="3" t="s">
        <v>472</v>
      </c>
      <c r="B30" s="19">
        <v>951</v>
      </c>
      <c r="C30" s="4" t="s">
        <v>17</v>
      </c>
      <c r="D30" s="4" t="s">
        <v>307</v>
      </c>
      <c r="E30" s="4" t="s">
        <v>83</v>
      </c>
      <c r="F30" s="4"/>
      <c r="G30" s="61">
        <f>G31</f>
        <v>100</v>
      </c>
      <c r="H30" s="61">
        <f>H31</f>
        <v>100</v>
      </c>
      <c r="I30" s="61">
        <f>I31</f>
        <v>100</v>
      </c>
    </row>
    <row r="31" spans="1:9" ht="15.75" outlineLevel="6">
      <c r="A31" s="26" t="s">
        <v>474</v>
      </c>
      <c r="B31" s="29">
        <v>951</v>
      </c>
      <c r="C31" s="30" t="s">
        <v>17</v>
      </c>
      <c r="D31" s="30" t="s">
        <v>307</v>
      </c>
      <c r="E31" s="30" t="s">
        <v>84</v>
      </c>
      <c r="F31" s="30"/>
      <c r="G31" s="58">
        <v>100</v>
      </c>
      <c r="H31" s="58">
        <v>100</v>
      </c>
      <c r="I31" s="58">
        <v>100</v>
      </c>
    </row>
    <row r="32" spans="1:9" ht="15.75" outlineLevel="6">
      <c r="A32" s="3" t="s">
        <v>248</v>
      </c>
      <c r="B32" s="19">
        <v>951</v>
      </c>
      <c r="C32" s="4" t="s">
        <v>17</v>
      </c>
      <c r="D32" s="4" t="s">
        <v>307</v>
      </c>
      <c r="E32" s="4" t="s">
        <v>249</v>
      </c>
      <c r="F32" s="4"/>
      <c r="G32" s="61">
        <f>G34+G33</f>
        <v>210.79399999999998</v>
      </c>
      <c r="H32" s="61">
        <f>H34+H33</f>
        <v>200</v>
      </c>
      <c r="I32" s="61">
        <f>I34+I33</f>
        <v>200</v>
      </c>
    </row>
    <row r="33" spans="1:9" ht="31.5" outlineLevel="6">
      <c r="A33" s="68" t="s">
        <v>477</v>
      </c>
      <c r="B33" s="29">
        <v>951</v>
      </c>
      <c r="C33" s="74" t="s">
        <v>17</v>
      </c>
      <c r="D33" s="74" t="s">
        <v>307</v>
      </c>
      <c r="E33" s="74" t="s">
        <v>446</v>
      </c>
      <c r="F33" s="74"/>
      <c r="G33" s="104">
        <v>88.794</v>
      </c>
      <c r="H33" s="104"/>
      <c r="I33" s="104"/>
    </row>
    <row r="34" spans="1:9" ht="15.75" outlineLevel="6">
      <c r="A34" s="26" t="s">
        <v>250</v>
      </c>
      <c r="B34" s="29">
        <v>951</v>
      </c>
      <c r="C34" s="30" t="s">
        <v>17</v>
      </c>
      <c r="D34" s="30" t="s">
        <v>307</v>
      </c>
      <c r="E34" s="30" t="s">
        <v>251</v>
      </c>
      <c r="F34" s="30"/>
      <c r="G34" s="58">
        <v>122</v>
      </c>
      <c r="H34" s="58">
        <v>200</v>
      </c>
      <c r="I34" s="58">
        <v>200</v>
      </c>
    </row>
    <row r="35" spans="1:9" ht="15.75" outlineLevel="6">
      <c r="A35" s="3" t="s">
        <v>88</v>
      </c>
      <c r="B35" s="19">
        <v>951</v>
      </c>
      <c r="C35" s="4" t="s">
        <v>17</v>
      </c>
      <c r="D35" s="4" t="s">
        <v>307</v>
      </c>
      <c r="E35" s="4" t="s">
        <v>85</v>
      </c>
      <c r="F35" s="4"/>
      <c r="G35" s="61">
        <f>G36</f>
        <v>5</v>
      </c>
      <c r="H35" s="61">
        <f>H36</f>
        <v>5</v>
      </c>
      <c r="I35" s="61">
        <f>I36</f>
        <v>5</v>
      </c>
    </row>
    <row r="36" spans="1:9" ht="15.75" outlineLevel="6">
      <c r="A36" s="26" t="s">
        <v>482</v>
      </c>
      <c r="B36" s="29">
        <v>951</v>
      </c>
      <c r="C36" s="30" t="s">
        <v>17</v>
      </c>
      <c r="D36" s="30" t="s">
        <v>307</v>
      </c>
      <c r="E36" s="30" t="s">
        <v>87</v>
      </c>
      <c r="F36" s="30"/>
      <c r="G36" s="58">
        <v>5</v>
      </c>
      <c r="H36" s="58">
        <v>5</v>
      </c>
      <c r="I36" s="58">
        <v>5</v>
      </c>
    </row>
    <row r="37" spans="1:9" ht="15.75" outlineLevel="6">
      <c r="A37" s="31" t="s">
        <v>115</v>
      </c>
      <c r="B37" s="27">
        <v>951</v>
      </c>
      <c r="C37" s="28" t="s">
        <v>17</v>
      </c>
      <c r="D37" s="28" t="s">
        <v>369</v>
      </c>
      <c r="E37" s="28" t="s">
        <v>5</v>
      </c>
      <c r="F37" s="28"/>
      <c r="G37" s="59">
        <f>G38</f>
        <v>2593.46306</v>
      </c>
      <c r="H37" s="59">
        <f>H38</f>
        <v>2649</v>
      </c>
      <c r="I37" s="59">
        <f>I38</f>
        <v>2649</v>
      </c>
    </row>
    <row r="38" spans="1:9" ht="31.5" outlineLevel="6">
      <c r="A38" s="3" t="s">
        <v>470</v>
      </c>
      <c r="B38" s="19">
        <v>951</v>
      </c>
      <c r="C38" s="4" t="s">
        <v>17</v>
      </c>
      <c r="D38" s="4" t="s">
        <v>369</v>
      </c>
      <c r="E38" s="4" t="s">
        <v>80</v>
      </c>
      <c r="F38" s="4"/>
      <c r="G38" s="61">
        <f>G39+G40</f>
        <v>2593.46306</v>
      </c>
      <c r="H38" s="61">
        <f>H39+H40</f>
        <v>2649</v>
      </c>
      <c r="I38" s="61">
        <f>I39+I40</f>
        <v>2649</v>
      </c>
    </row>
    <row r="39" spans="1:9" ht="31.5" outlineLevel="6">
      <c r="A39" s="26" t="s">
        <v>203</v>
      </c>
      <c r="B39" s="29">
        <v>951</v>
      </c>
      <c r="C39" s="30" t="s">
        <v>17</v>
      </c>
      <c r="D39" s="30" t="s">
        <v>369</v>
      </c>
      <c r="E39" s="30" t="s">
        <v>81</v>
      </c>
      <c r="F39" s="30"/>
      <c r="G39" s="58">
        <v>2074.31178</v>
      </c>
      <c r="H39" s="58">
        <v>2034.5</v>
      </c>
      <c r="I39" s="58">
        <v>2034.5</v>
      </c>
    </row>
    <row r="40" spans="1:9" ht="47.25" outlineLevel="6">
      <c r="A40" s="26" t="s">
        <v>200</v>
      </c>
      <c r="B40" s="29">
        <v>951</v>
      </c>
      <c r="C40" s="30" t="s">
        <v>17</v>
      </c>
      <c r="D40" s="30" t="s">
        <v>369</v>
      </c>
      <c r="E40" s="30" t="s">
        <v>201</v>
      </c>
      <c r="F40" s="30"/>
      <c r="G40" s="58">
        <v>519.15128</v>
      </c>
      <c r="H40" s="58">
        <v>614.5</v>
      </c>
      <c r="I40" s="58">
        <v>614.5</v>
      </c>
    </row>
    <row r="41" spans="1:9" ht="18.75" customHeight="1" outlineLevel="6">
      <c r="A41" s="31" t="s">
        <v>370</v>
      </c>
      <c r="B41" s="27">
        <v>951</v>
      </c>
      <c r="C41" s="28" t="s">
        <v>17</v>
      </c>
      <c r="D41" s="28" t="s">
        <v>209</v>
      </c>
      <c r="E41" s="28" t="s">
        <v>5</v>
      </c>
      <c r="F41" s="28"/>
      <c r="G41" s="59">
        <f aca="true" t="shared" si="2" ref="G41:I42">G42</f>
        <v>576</v>
      </c>
      <c r="H41" s="59">
        <f t="shared" si="2"/>
        <v>576</v>
      </c>
      <c r="I41" s="59">
        <f t="shared" si="2"/>
        <v>576</v>
      </c>
    </row>
    <row r="42" spans="1:9" ht="31.5" outlineLevel="6">
      <c r="A42" s="3" t="s">
        <v>470</v>
      </c>
      <c r="B42" s="19">
        <v>951</v>
      </c>
      <c r="C42" s="4" t="s">
        <v>17</v>
      </c>
      <c r="D42" s="4" t="s">
        <v>308</v>
      </c>
      <c r="E42" s="4" t="s">
        <v>80</v>
      </c>
      <c r="F42" s="4"/>
      <c r="G42" s="61">
        <f t="shared" si="2"/>
        <v>576</v>
      </c>
      <c r="H42" s="61">
        <f t="shared" si="2"/>
        <v>576</v>
      </c>
      <c r="I42" s="61">
        <f t="shared" si="2"/>
        <v>576</v>
      </c>
    </row>
    <row r="43" spans="1:9" ht="31.5" outlineLevel="6">
      <c r="A43" s="26" t="s">
        <v>471</v>
      </c>
      <c r="B43" s="29">
        <v>951</v>
      </c>
      <c r="C43" s="30" t="s">
        <v>17</v>
      </c>
      <c r="D43" s="30" t="s">
        <v>308</v>
      </c>
      <c r="E43" s="30" t="s">
        <v>252</v>
      </c>
      <c r="F43" s="30"/>
      <c r="G43" s="58">
        <v>576</v>
      </c>
      <c r="H43" s="58">
        <v>576</v>
      </c>
      <c r="I43" s="58">
        <v>576</v>
      </c>
    </row>
    <row r="44" spans="1:9" ht="51" customHeight="1" outlineLevel="6">
      <c r="A44" s="6" t="s">
        <v>25</v>
      </c>
      <c r="B44" s="17">
        <v>951</v>
      </c>
      <c r="C44" s="7" t="s">
        <v>7</v>
      </c>
      <c r="D44" s="7" t="s">
        <v>205</v>
      </c>
      <c r="E44" s="7" t="s">
        <v>5</v>
      </c>
      <c r="F44" s="7"/>
      <c r="G44" s="82">
        <f>G45</f>
        <v>12956.977480000001</v>
      </c>
      <c r="H44" s="82">
        <f aca="true" t="shared" si="3" ref="H44:I46">H45</f>
        <v>11906.400000000001</v>
      </c>
      <c r="I44" s="82">
        <f t="shared" si="3"/>
        <v>11906.400000000001</v>
      </c>
    </row>
    <row r="45" spans="1:9" ht="31.5" outlineLevel="6">
      <c r="A45" s="43" t="s">
        <v>112</v>
      </c>
      <c r="B45" s="17">
        <v>951</v>
      </c>
      <c r="C45" s="9" t="s">
        <v>7</v>
      </c>
      <c r="D45" s="9" t="s">
        <v>206</v>
      </c>
      <c r="E45" s="9" t="s">
        <v>5</v>
      </c>
      <c r="F45" s="9"/>
      <c r="G45" s="10">
        <f>G46</f>
        <v>12956.977480000001</v>
      </c>
      <c r="H45" s="10">
        <f t="shared" si="3"/>
        <v>11906.400000000001</v>
      </c>
      <c r="I45" s="10">
        <f t="shared" si="3"/>
        <v>11906.400000000001</v>
      </c>
    </row>
    <row r="46" spans="1:9" ht="34.5" customHeight="1" outlineLevel="3">
      <c r="A46" s="43" t="s">
        <v>113</v>
      </c>
      <c r="B46" s="17">
        <v>951</v>
      </c>
      <c r="C46" s="9" t="s">
        <v>7</v>
      </c>
      <c r="D46" s="9" t="s">
        <v>305</v>
      </c>
      <c r="E46" s="9" t="s">
        <v>5</v>
      </c>
      <c r="F46" s="9"/>
      <c r="G46" s="10">
        <f>G47</f>
        <v>12956.977480000001</v>
      </c>
      <c r="H46" s="10">
        <f t="shared" si="3"/>
        <v>11906.400000000001</v>
      </c>
      <c r="I46" s="10">
        <f t="shared" si="3"/>
        <v>11906.400000000001</v>
      </c>
    </row>
    <row r="47" spans="1:9" ht="49.5" customHeight="1" outlineLevel="3">
      <c r="A47" s="44" t="s">
        <v>166</v>
      </c>
      <c r="B47" s="27">
        <v>951</v>
      </c>
      <c r="C47" s="28" t="s">
        <v>7</v>
      </c>
      <c r="D47" s="28" t="s">
        <v>307</v>
      </c>
      <c r="E47" s="28" t="s">
        <v>5</v>
      </c>
      <c r="F47" s="28"/>
      <c r="G47" s="14">
        <f>G48+G52+G54</f>
        <v>12956.977480000001</v>
      </c>
      <c r="H47" s="14">
        <f>H48+H52+H54</f>
        <v>11906.400000000001</v>
      </c>
      <c r="I47" s="14">
        <f>I48+I52+I54</f>
        <v>11906.400000000001</v>
      </c>
    </row>
    <row r="48" spans="1:9" ht="31.5" outlineLevel="4">
      <c r="A48" s="3" t="s">
        <v>470</v>
      </c>
      <c r="B48" s="19">
        <v>951</v>
      </c>
      <c r="C48" s="4" t="s">
        <v>7</v>
      </c>
      <c r="D48" s="4" t="s">
        <v>307</v>
      </c>
      <c r="E48" s="4" t="s">
        <v>80</v>
      </c>
      <c r="F48" s="4"/>
      <c r="G48" s="5">
        <f>G49+G50+G51</f>
        <v>12403</v>
      </c>
      <c r="H48" s="5">
        <f>H49+H50+H51</f>
        <v>11730.7</v>
      </c>
      <c r="I48" s="5">
        <f>I49+I50+I51</f>
        <v>11730.7</v>
      </c>
    </row>
    <row r="49" spans="1:9" ht="18" customHeight="1" outlineLevel="5">
      <c r="A49" s="26" t="s">
        <v>203</v>
      </c>
      <c r="B49" s="29">
        <v>951</v>
      </c>
      <c r="C49" s="30" t="s">
        <v>7</v>
      </c>
      <c r="D49" s="30" t="s">
        <v>307</v>
      </c>
      <c r="E49" s="30" t="s">
        <v>81</v>
      </c>
      <c r="F49" s="30"/>
      <c r="G49" s="34">
        <v>9452.4</v>
      </c>
      <c r="H49" s="34">
        <v>9102.4</v>
      </c>
      <c r="I49" s="34">
        <v>9102.4</v>
      </c>
    </row>
    <row r="50" spans="1:9" ht="31.5" customHeight="1" outlineLevel="5">
      <c r="A50" s="26" t="s">
        <v>204</v>
      </c>
      <c r="B50" s="29">
        <v>951</v>
      </c>
      <c r="C50" s="30" t="s">
        <v>7</v>
      </c>
      <c r="D50" s="30" t="s">
        <v>307</v>
      </c>
      <c r="E50" s="30" t="s">
        <v>82</v>
      </c>
      <c r="F50" s="30"/>
      <c r="G50" s="34">
        <v>105</v>
      </c>
      <c r="H50" s="34">
        <v>5</v>
      </c>
      <c r="I50" s="34">
        <v>5</v>
      </c>
    </row>
    <row r="51" spans="1:9" ht="47.25" outlineLevel="5">
      <c r="A51" s="26" t="s">
        <v>200</v>
      </c>
      <c r="B51" s="29">
        <v>951</v>
      </c>
      <c r="C51" s="30" t="s">
        <v>7</v>
      </c>
      <c r="D51" s="30" t="s">
        <v>307</v>
      </c>
      <c r="E51" s="30" t="s">
        <v>201</v>
      </c>
      <c r="F51" s="30"/>
      <c r="G51" s="34">
        <v>2845.6</v>
      </c>
      <c r="H51" s="34">
        <v>2623.3</v>
      </c>
      <c r="I51" s="34">
        <v>2623.3</v>
      </c>
    </row>
    <row r="52" spans="1:9" ht="31.5" outlineLevel="5">
      <c r="A52" s="3" t="s">
        <v>472</v>
      </c>
      <c r="B52" s="19">
        <v>951</v>
      </c>
      <c r="C52" s="4" t="s">
        <v>7</v>
      </c>
      <c r="D52" s="4" t="s">
        <v>307</v>
      </c>
      <c r="E52" s="4" t="s">
        <v>83</v>
      </c>
      <c r="F52" s="4"/>
      <c r="G52" s="5">
        <f>G53</f>
        <v>351.13448</v>
      </c>
      <c r="H52" s="5">
        <f>H53</f>
        <v>0</v>
      </c>
      <c r="I52" s="5">
        <f>I53</f>
        <v>0</v>
      </c>
    </row>
    <row r="53" spans="1:9" ht="15.75" outlineLevel="5">
      <c r="A53" s="26" t="s">
        <v>474</v>
      </c>
      <c r="B53" s="29">
        <v>951</v>
      </c>
      <c r="C53" s="30" t="s">
        <v>7</v>
      </c>
      <c r="D53" s="30" t="s">
        <v>307</v>
      </c>
      <c r="E53" s="30" t="s">
        <v>84</v>
      </c>
      <c r="F53" s="30"/>
      <c r="G53" s="34">
        <v>351.13448</v>
      </c>
      <c r="H53" s="34">
        <v>0</v>
      </c>
      <c r="I53" s="34">
        <v>0</v>
      </c>
    </row>
    <row r="54" spans="1:9" ht="15.75" outlineLevel="5">
      <c r="A54" s="3" t="s">
        <v>88</v>
      </c>
      <c r="B54" s="19">
        <v>951</v>
      </c>
      <c r="C54" s="4" t="s">
        <v>7</v>
      </c>
      <c r="D54" s="4" t="s">
        <v>307</v>
      </c>
      <c r="E54" s="4" t="s">
        <v>85</v>
      </c>
      <c r="F54" s="4"/>
      <c r="G54" s="5">
        <f>G56+G57+G55</f>
        <v>202.84300000000002</v>
      </c>
      <c r="H54" s="5">
        <f>H56+H57+H55</f>
        <v>175.7</v>
      </c>
      <c r="I54" s="5">
        <f>I56+I57+I55</f>
        <v>175.7</v>
      </c>
    </row>
    <row r="55" spans="1:9" ht="31.5" outlineLevel="5">
      <c r="A55" s="26" t="s">
        <v>89</v>
      </c>
      <c r="B55" s="29">
        <v>951</v>
      </c>
      <c r="C55" s="30" t="s">
        <v>7</v>
      </c>
      <c r="D55" s="30" t="s">
        <v>307</v>
      </c>
      <c r="E55" s="30" t="s">
        <v>86</v>
      </c>
      <c r="F55" s="30"/>
      <c r="G55" s="34">
        <v>3</v>
      </c>
      <c r="H55" s="34">
        <v>0</v>
      </c>
      <c r="I55" s="34">
        <v>0</v>
      </c>
    </row>
    <row r="56" spans="1:9" ht="15.75" outlineLevel="5">
      <c r="A56" s="26" t="s">
        <v>482</v>
      </c>
      <c r="B56" s="29">
        <v>951</v>
      </c>
      <c r="C56" s="30" t="s">
        <v>7</v>
      </c>
      <c r="D56" s="30" t="s">
        <v>307</v>
      </c>
      <c r="E56" s="30" t="s">
        <v>87</v>
      </c>
      <c r="F56" s="30"/>
      <c r="G56" s="34">
        <f>62+27.143</f>
        <v>89.143</v>
      </c>
      <c r="H56" s="34">
        <v>65</v>
      </c>
      <c r="I56" s="34">
        <v>65</v>
      </c>
    </row>
    <row r="57" spans="1:9" ht="15.75" outlineLevel="5">
      <c r="A57" s="68" t="s">
        <v>253</v>
      </c>
      <c r="B57" s="29">
        <v>951</v>
      </c>
      <c r="C57" s="30" t="s">
        <v>7</v>
      </c>
      <c r="D57" s="30" t="s">
        <v>307</v>
      </c>
      <c r="E57" s="30" t="s">
        <v>254</v>
      </c>
      <c r="F57" s="30"/>
      <c r="G57" s="34">
        <v>110.7</v>
      </c>
      <c r="H57" s="34">
        <v>110.7</v>
      </c>
      <c r="I57" s="34">
        <v>110.7</v>
      </c>
    </row>
    <row r="58" spans="1:9" ht="15.75" outlineLevel="5">
      <c r="A58" s="6" t="s">
        <v>162</v>
      </c>
      <c r="B58" s="17">
        <v>951</v>
      </c>
      <c r="C58" s="7" t="s">
        <v>164</v>
      </c>
      <c r="D58" s="7" t="s">
        <v>205</v>
      </c>
      <c r="E58" s="7" t="s">
        <v>5</v>
      </c>
      <c r="F58" s="7"/>
      <c r="G58" s="57">
        <f>G59</f>
        <v>289.371</v>
      </c>
      <c r="H58" s="57">
        <f aca="true" t="shared" si="4" ref="H58:I62">H59</f>
        <v>17.175</v>
      </c>
      <c r="I58" s="57">
        <f t="shared" si="4"/>
        <v>15.267</v>
      </c>
    </row>
    <row r="59" spans="1:9" ht="31.5" outlineLevel="5">
      <c r="A59" s="43" t="s">
        <v>112</v>
      </c>
      <c r="B59" s="17">
        <v>951</v>
      </c>
      <c r="C59" s="7" t="s">
        <v>164</v>
      </c>
      <c r="D59" s="7" t="s">
        <v>206</v>
      </c>
      <c r="E59" s="7" t="s">
        <v>5</v>
      </c>
      <c r="F59" s="7"/>
      <c r="G59" s="8">
        <f>G60</f>
        <v>289.371</v>
      </c>
      <c r="H59" s="8">
        <f t="shared" si="4"/>
        <v>17.175</v>
      </c>
      <c r="I59" s="8">
        <f t="shared" si="4"/>
        <v>15.267</v>
      </c>
    </row>
    <row r="60" spans="1:9" ht="31.5" outlineLevel="5">
      <c r="A60" s="43" t="s">
        <v>113</v>
      </c>
      <c r="B60" s="17">
        <v>951</v>
      </c>
      <c r="C60" s="7" t="s">
        <v>164</v>
      </c>
      <c r="D60" s="7" t="s">
        <v>305</v>
      </c>
      <c r="E60" s="7" t="s">
        <v>5</v>
      </c>
      <c r="F60" s="7"/>
      <c r="G60" s="8">
        <f>G61</f>
        <v>289.371</v>
      </c>
      <c r="H60" s="8">
        <f t="shared" si="4"/>
        <v>17.175</v>
      </c>
      <c r="I60" s="8">
        <f t="shared" si="4"/>
        <v>15.267</v>
      </c>
    </row>
    <row r="61" spans="1:9" ht="31.5" outlineLevel="5">
      <c r="A61" s="31" t="s">
        <v>163</v>
      </c>
      <c r="B61" s="27">
        <v>951</v>
      </c>
      <c r="C61" s="28" t="s">
        <v>164</v>
      </c>
      <c r="D61" s="28" t="s">
        <v>309</v>
      </c>
      <c r="E61" s="28" t="s">
        <v>5</v>
      </c>
      <c r="F61" s="28"/>
      <c r="G61" s="14">
        <f>G62</f>
        <v>289.371</v>
      </c>
      <c r="H61" s="14">
        <f t="shared" si="4"/>
        <v>17.175</v>
      </c>
      <c r="I61" s="14">
        <f t="shared" si="4"/>
        <v>15.267</v>
      </c>
    </row>
    <row r="62" spans="1:9" ht="19.5" customHeight="1" outlineLevel="5">
      <c r="A62" s="3" t="s">
        <v>472</v>
      </c>
      <c r="B62" s="19">
        <v>951</v>
      </c>
      <c r="C62" s="4" t="s">
        <v>164</v>
      </c>
      <c r="D62" s="4" t="s">
        <v>210</v>
      </c>
      <c r="E62" s="4" t="s">
        <v>83</v>
      </c>
      <c r="F62" s="4"/>
      <c r="G62" s="5">
        <f>G63</f>
        <v>289.371</v>
      </c>
      <c r="H62" s="5">
        <f t="shared" si="4"/>
        <v>17.175</v>
      </c>
      <c r="I62" s="5">
        <f t="shared" si="4"/>
        <v>15.267</v>
      </c>
    </row>
    <row r="63" spans="1:9" ht="15.75" outlineLevel="5">
      <c r="A63" s="26" t="s">
        <v>474</v>
      </c>
      <c r="B63" s="29">
        <v>951</v>
      </c>
      <c r="C63" s="30" t="s">
        <v>164</v>
      </c>
      <c r="D63" s="30" t="s">
        <v>210</v>
      </c>
      <c r="E63" s="30" t="s">
        <v>84</v>
      </c>
      <c r="F63" s="30"/>
      <c r="G63" s="58">
        <v>289.371</v>
      </c>
      <c r="H63" s="58">
        <v>17.175</v>
      </c>
      <c r="I63" s="58">
        <v>15.267</v>
      </c>
    </row>
    <row r="64" spans="1:9" ht="47.25" outlineLevel="5">
      <c r="A64" s="6" t="s">
        <v>26</v>
      </c>
      <c r="B64" s="17">
        <v>951</v>
      </c>
      <c r="C64" s="7" t="s">
        <v>8</v>
      </c>
      <c r="D64" s="7" t="s">
        <v>205</v>
      </c>
      <c r="E64" s="7" t="s">
        <v>5</v>
      </c>
      <c r="F64" s="7"/>
      <c r="G64" s="57">
        <f aca="true" t="shared" si="5" ref="G64:I67">G65</f>
        <v>12938.47178</v>
      </c>
      <c r="H64" s="57">
        <f t="shared" si="5"/>
        <v>12185.52778</v>
      </c>
      <c r="I64" s="57">
        <f t="shared" si="5"/>
        <v>12187.52778</v>
      </c>
    </row>
    <row r="65" spans="1:9" ht="34.5" customHeight="1" outlineLevel="3">
      <c r="A65" s="43" t="s">
        <v>112</v>
      </c>
      <c r="B65" s="17">
        <v>951</v>
      </c>
      <c r="C65" s="9" t="s">
        <v>8</v>
      </c>
      <c r="D65" s="9" t="s">
        <v>206</v>
      </c>
      <c r="E65" s="9" t="s">
        <v>5</v>
      </c>
      <c r="F65" s="9"/>
      <c r="G65" s="10">
        <f t="shared" si="5"/>
        <v>12938.47178</v>
      </c>
      <c r="H65" s="10">
        <f t="shared" si="5"/>
        <v>12185.52778</v>
      </c>
      <c r="I65" s="10">
        <f t="shared" si="5"/>
        <v>12187.52778</v>
      </c>
    </row>
    <row r="66" spans="1:9" ht="31.5" outlineLevel="3">
      <c r="A66" s="43" t="s">
        <v>113</v>
      </c>
      <c r="B66" s="17">
        <v>951</v>
      </c>
      <c r="C66" s="9" t="s">
        <v>8</v>
      </c>
      <c r="D66" s="9" t="s">
        <v>305</v>
      </c>
      <c r="E66" s="9" t="s">
        <v>5</v>
      </c>
      <c r="F66" s="9"/>
      <c r="G66" s="10">
        <f>G67+G72</f>
        <v>12938.47178</v>
      </c>
      <c r="H66" s="10">
        <f>H67+H72</f>
        <v>12185.52778</v>
      </c>
      <c r="I66" s="10">
        <f>I67+I72</f>
        <v>12187.52778</v>
      </c>
    </row>
    <row r="67" spans="1:9" ht="47.25" outlineLevel="4">
      <c r="A67" s="44" t="s">
        <v>166</v>
      </c>
      <c r="B67" s="27">
        <v>951</v>
      </c>
      <c r="C67" s="28" t="s">
        <v>8</v>
      </c>
      <c r="D67" s="28" t="s">
        <v>307</v>
      </c>
      <c r="E67" s="28" t="s">
        <v>5</v>
      </c>
      <c r="F67" s="28"/>
      <c r="G67" s="14">
        <f t="shared" si="5"/>
        <v>9622.844</v>
      </c>
      <c r="H67" s="14">
        <f t="shared" si="5"/>
        <v>8868</v>
      </c>
      <c r="I67" s="14">
        <f t="shared" si="5"/>
        <v>8868</v>
      </c>
    </row>
    <row r="68" spans="1:9" ht="31.5" outlineLevel="5">
      <c r="A68" s="3" t="s">
        <v>470</v>
      </c>
      <c r="B68" s="19">
        <v>951</v>
      </c>
      <c r="C68" s="4" t="s">
        <v>8</v>
      </c>
      <c r="D68" s="4" t="s">
        <v>307</v>
      </c>
      <c r="E68" s="4" t="s">
        <v>80</v>
      </c>
      <c r="F68" s="4"/>
      <c r="G68" s="5">
        <f>G69+G70+G71</f>
        <v>9622.844</v>
      </c>
      <c r="H68" s="5">
        <f>H69+H70+H71</f>
        <v>8868</v>
      </c>
      <c r="I68" s="5">
        <f>I69+I70+I71</f>
        <v>8868</v>
      </c>
    </row>
    <row r="69" spans="1:9" ht="19.5" customHeight="1" outlineLevel="5">
      <c r="A69" s="26" t="s">
        <v>203</v>
      </c>
      <c r="B69" s="29">
        <v>951</v>
      </c>
      <c r="C69" s="30" t="s">
        <v>8</v>
      </c>
      <c r="D69" s="30" t="s">
        <v>307</v>
      </c>
      <c r="E69" s="30" t="s">
        <v>81</v>
      </c>
      <c r="F69" s="30"/>
      <c r="G69" s="34">
        <v>7395.342</v>
      </c>
      <c r="H69" s="34">
        <v>6820.5</v>
      </c>
      <c r="I69" s="34">
        <v>6820.5</v>
      </c>
    </row>
    <row r="70" spans="1:9" ht="31.5" customHeight="1" outlineLevel="5">
      <c r="A70" s="26" t="s">
        <v>204</v>
      </c>
      <c r="B70" s="29">
        <v>951</v>
      </c>
      <c r="C70" s="30" t="s">
        <v>8</v>
      </c>
      <c r="D70" s="30" t="s">
        <v>307</v>
      </c>
      <c r="E70" s="30" t="s">
        <v>82</v>
      </c>
      <c r="F70" s="30"/>
      <c r="G70" s="34">
        <v>3.4</v>
      </c>
      <c r="H70" s="34">
        <v>1</v>
      </c>
      <c r="I70" s="34">
        <v>1</v>
      </c>
    </row>
    <row r="71" spans="1:9" ht="47.25" outlineLevel="5">
      <c r="A71" s="26" t="s">
        <v>200</v>
      </c>
      <c r="B71" s="29">
        <v>951</v>
      </c>
      <c r="C71" s="30" t="s">
        <v>8</v>
      </c>
      <c r="D71" s="30" t="s">
        <v>307</v>
      </c>
      <c r="E71" s="30" t="s">
        <v>201</v>
      </c>
      <c r="F71" s="30"/>
      <c r="G71" s="34">
        <v>2224.102</v>
      </c>
      <c r="H71" s="34">
        <v>2046.5</v>
      </c>
      <c r="I71" s="34">
        <v>2046.5</v>
      </c>
    </row>
    <row r="72" spans="1:9" ht="31.5" outlineLevel="5">
      <c r="A72" s="44" t="s">
        <v>445</v>
      </c>
      <c r="B72" s="27">
        <v>951</v>
      </c>
      <c r="C72" s="28" t="s">
        <v>8</v>
      </c>
      <c r="D72" s="28" t="s">
        <v>413</v>
      </c>
      <c r="E72" s="28" t="s">
        <v>5</v>
      </c>
      <c r="F72" s="28"/>
      <c r="G72" s="14">
        <f>G73+G76</f>
        <v>3315.62778</v>
      </c>
      <c r="H72" s="14">
        <f>H73+H76</f>
        <v>3317.52778</v>
      </c>
      <c r="I72" s="14">
        <f>I73+I76</f>
        <v>3319.52778</v>
      </c>
    </row>
    <row r="73" spans="1:9" ht="31.5" outlineLevel="5">
      <c r="A73" s="3" t="s">
        <v>470</v>
      </c>
      <c r="B73" s="19">
        <v>951</v>
      </c>
      <c r="C73" s="4" t="s">
        <v>8</v>
      </c>
      <c r="D73" s="4" t="s">
        <v>413</v>
      </c>
      <c r="E73" s="4" t="s">
        <v>80</v>
      </c>
      <c r="F73" s="4"/>
      <c r="G73" s="5">
        <f>G74+G75</f>
        <v>3313.42778</v>
      </c>
      <c r="H73" s="5">
        <f>H74+H75</f>
        <v>3317.52778</v>
      </c>
      <c r="I73" s="5">
        <f>I74+I75</f>
        <v>3319.52778</v>
      </c>
    </row>
    <row r="74" spans="1:9" ht="31.5" outlineLevel="5">
      <c r="A74" s="26" t="s">
        <v>203</v>
      </c>
      <c r="B74" s="29">
        <v>951</v>
      </c>
      <c r="C74" s="30" t="s">
        <v>8</v>
      </c>
      <c r="D74" s="30" t="s">
        <v>413</v>
      </c>
      <c r="E74" s="30" t="s">
        <v>81</v>
      </c>
      <c r="F74" s="30"/>
      <c r="G74" s="34">
        <v>2579.91778</v>
      </c>
      <c r="H74" s="34">
        <v>2580.81778</v>
      </c>
      <c r="I74" s="34">
        <v>2581.81778</v>
      </c>
    </row>
    <row r="75" spans="1:9" ht="47.25" outlineLevel="5">
      <c r="A75" s="26" t="s">
        <v>200</v>
      </c>
      <c r="B75" s="29">
        <v>951</v>
      </c>
      <c r="C75" s="30" t="s">
        <v>8</v>
      </c>
      <c r="D75" s="30" t="s">
        <v>413</v>
      </c>
      <c r="E75" s="30" t="s">
        <v>201</v>
      </c>
      <c r="F75" s="30"/>
      <c r="G75" s="34">
        <v>733.51</v>
      </c>
      <c r="H75" s="34">
        <v>736.71</v>
      </c>
      <c r="I75" s="34">
        <v>737.71</v>
      </c>
    </row>
    <row r="76" spans="1:9" ht="31.5" outlineLevel="5">
      <c r="A76" s="3" t="s">
        <v>472</v>
      </c>
      <c r="B76" s="19">
        <v>951</v>
      </c>
      <c r="C76" s="4" t="s">
        <v>8</v>
      </c>
      <c r="D76" s="4" t="s">
        <v>413</v>
      </c>
      <c r="E76" s="4" t="s">
        <v>83</v>
      </c>
      <c r="F76" s="4"/>
      <c r="G76" s="61">
        <f>G77</f>
        <v>2.2</v>
      </c>
      <c r="H76" s="61">
        <f>H77</f>
        <v>0</v>
      </c>
      <c r="I76" s="61">
        <f>I77</f>
        <v>0</v>
      </c>
    </row>
    <row r="77" spans="1:9" ht="15.75" outlineLevel="5">
      <c r="A77" s="26" t="s">
        <v>474</v>
      </c>
      <c r="B77" s="29">
        <v>951</v>
      </c>
      <c r="C77" s="30" t="s">
        <v>8</v>
      </c>
      <c r="D77" s="30" t="s">
        <v>413</v>
      </c>
      <c r="E77" s="30" t="s">
        <v>84</v>
      </c>
      <c r="F77" s="30"/>
      <c r="G77" s="58">
        <v>2.2</v>
      </c>
      <c r="H77" s="58">
        <v>0</v>
      </c>
      <c r="I77" s="58">
        <v>0</v>
      </c>
    </row>
    <row r="78" spans="1:9" ht="15.75" outlineLevel="5">
      <c r="A78" s="6" t="s">
        <v>168</v>
      </c>
      <c r="B78" s="17">
        <v>951</v>
      </c>
      <c r="C78" s="7" t="s">
        <v>170</v>
      </c>
      <c r="D78" s="7" t="s">
        <v>205</v>
      </c>
      <c r="E78" s="7" t="s">
        <v>5</v>
      </c>
      <c r="F78" s="7"/>
      <c r="G78" s="8">
        <f>G79</f>
        <v>0</v>
      </c>
      <c r="H78" s="8">
        <f aca="true" t="shared" si="6" ref="H78:I82">H79</f>
        <v>0</v>
      </c>
      <c r="I78" s="8">
        <f t="shared" si="6"/>
        <v>0</v>
      </c>
    </row>
    <row r="79" spans="1:9" ht="31.5" outlineLevel="5">
      <c r="A79" s="43" t="s">
        <v>112</v>
      </c>
      <c r="B79" s="17">
        <v>951</v>
      </c>
      <c r="C79" s="7" t="s">
        <v>170</v>
      </c>
      <c r="D79" s="7" t="s">
        <v>206</v>
      </c>
      <c r="E79" s="7" t="s">
        <v>5</v>
      </c>
      <c r="F79" s="7"/>
      <c r="G79" s="8">
        <f>G80</f>
        <v>0</v>
      </c>
      <c r="H79" s="8">
        <f t="shared" si="6"/>
        <v>0</v>
      </c>
      <c r="I79" s="8">
        <f t="shared" si="6"/>
        <v>0</v>
      </c>
    </row>
    <row r="80" spans="1:9" ht="31.5" outlineLevel="5">
      <c r="A80" s="43" t="s">
        <v>113</v>
      </c>
      <c r="B80" s="17">
        <v>951</v>
      </c>
      <c r="C80" s="7" t="s">
        <v>170</v>
      </c>
      <c r="D80" s="7" t="s">
        <v>305</v>
      </c>
      <c r="E80" s="7" t="s">
        <v>5</v>
      </c>
      <c r="F80" s="7"/>
      <c r="G80" s="8">
        <f>G81</f>
        <v>0</v>
      </c>
      <c r="H80" s="8">
        <f t="shared" si="6"/>
        <v>0</v>
      </c>
      <c r="I80" s="8">
        <f t="shared" si="6"/>
        <v>0</v>
      </c>
    </row>
    <row r="81" spans="1:9" ht="31.5" outlineLevel="5">
      <c r="A81" s="31" t="s">
        <v>169</v>
      </c>
      <c r="B81" s="27">
        <v>951</v>
      </c>
      <c r="C81" s="28" t="s">
        <v>170</v>
      </c>
      <c r="D81" s="28" t="s">
        <v>310</v>
      </c>
      <c r="E81" s="28" t="s">
        <v>5</v>
      </c>
      <c r="F81" s="28"/>
      <c r="G81" s="14">
        <f>G82</f>
        <v>0</v>
      </c>
      <c r="H81" s="14">
        <f t="shared" si="6"/>
        <v>0</v>
      </c>
      <c r="I81" s="14">
        <f t="shared" si="6"/>
        <v>0</v>
      </c>
    </row>
    <row r="82" spans="1:9" ht="15.75" outlineLevel="5">
      <c r="A82" s="3" t="s">
        <v>193</v>
      </c>
      <c r="B82" s="19">
        <v>951</v>
      </c>
      <c r="C82" s="4" t="s">
        <v>170</v>
      </c>
      <c r="D82" s="4" t="s">
        <v>310</v>
      </c>
      <c r="E82" s="4" t="s">
        <v>195</v>
      </c>
      <c r="F82" s="4"/>
      <c r="G82" s="5">
        <f>G83</f>
        <v>0</v>
      </c>
      <c r="H82" s="5">
        <f t="shared" si="6"/>
        <v>0</v>
      </c>
      <c r="I82" s="5">
        <f t="shared" si="6"/>
        <v>0</v>
      </c>
    </row>
    <row r="83" spans="1:9" ht="15.75" outlineLevel="5">
      <c r="A83" s="26" t="s">
        <v>194</v>
      </c>
      <c r="B83" s="29">
        <v>951</v>
      </c>
      <c r="C83" s="30" t="s">
        <v>170</v>
      </c>
      <c r="D83" s="30" t="s">
        <v>310</v>
      </c>
      <c r="E83" s="30" t="s">
        <v>196</v>
      </c>
      <c r="F83" s="30"/>
      <c r="G83" s="34">
        <v>0</v>
      </c>
      <c r="H83" s="34">
        <v>0</v>
      </c>
      <c r="I83" s="34">
        <v>0</v>
      </c>
    </row>
    <row r="84" spans="1:9" ht="15.75" outlineLevel="3">
      <c r="A84" s="6" t="s">
        <v>27</v>
      </c>
      <c r="B84" s="17">
        <v>951</v>
      </c>
      <c r="C84" s="7" t="s">
        <v>9</v>
      </c>
      <c r="D84" s="7" t="s">
        <v>205</v>
      </c>
      <c r="E84" s="7" t="s">
        <v>5</v>
      </c>
      <c r="F84" s="7"/>
      <c r="G84" s="8">
        <f>G85</f>
        <v>26194.645440000004</v>
      </c>
      <c r="H84" s="8">
        <f aca="true" t="shared" si="7" ref="H84:I87">H85</f>
        <v>1000</v>
      </c>
      <c r="I84" s="8">
        <f t="shared" si="7"/>
        <v>1000</v>
      </c>
    </row>
    <row r="85" spans="1:9" ht="31.5" outlineLevel="3">
      <c r="A85" s="43" t="s">
        <v>112</v>
      </c>
      <c r="B85" s="17">
        <v>951</v>
      </c>
      <c r="C85" s="9" t="s">
        <v>9</v>
      </c>
      <c r="D85" s="9" t="s">
        <v>206</v>
      </c>
      <c r="E85" s="9" t="s">
        <v>5</v>
      </c>
      <c r="F85" s="9"/>
      <c r="G85" s="10">
        <f>G86</f>
        <v>26194.645440000004</v>
      </c>
      <c r="H85" s="10">
        <f t="shared" si="7"/>
        <v>1000</v>
      </c>
      <c r="I85" s="10">
        <f t="shared" si="7"/>
        <v>1000</v>
      </c>
    </row>
    <row r="86" spans="1:9" ht="31.5" outlineLevel="4">
      <c r="A86" s="43" t="s">
        <v>113</v>
      </c>
      <c r="B86" s="17">
        <v>951</v>
      </c>
      <c r="C86" s="9" t="s">
        <v>9</v>
      </c>
      <c r="D86" s="9" t="s">
        <v>305</v>
      </c>
      <c r="E86" s="9" t="s">
        <v>5</v>
      </c>
      <c r="F86" s="9"/>
      <c r="G86" s="10">
        <f>G87</f>
        <v>26194.645440000004</v>
      </c>
      <c r="H86" s="10">
        <f t="shared" si="7"/>
        <v>1000</v>
      </c>
      <c r="I86" s="10">
        <f t="shared" si="7"/>
        <v>1000</v>
      </c>
    </row>
    <row r="87" spans="1:9" ht="31.5" outlineLevel="5">
      <c r="A87" s="31" t="s">
        <v>116</v>
      </c>
      <c r="B87" s="27">
        <v>951</v>
      </c>
      <c r="C87" s="28" t="s">
        <v>9</v>
      </c>
      <c r="D87" s="28" t="s">
        <v>311</v>
      </c>
      <c r="E87" s="28" t="s">
        <v>5</v>
      </c>
      <c r="F87" s="28"/>
      <c r="G87" s="14">
        <f>G88</f>
        <v>26194.645440000004</v>
      </c>
      <c r="H87" s="14">
        <f t="shared" si="7"/>
        <v>1000</v>
      </c>
      <c r="I87" s="14">
        <f t="shared" si="7"/>
        <v>1000</v>
      </c>
    </row>
    <row r="88" spans="1:9" ht="15.75" customHeight="1" outlineLevel="3">
      <c r="A88" s="3" t="s">
        <v>92</v>
      </c>
      <c r="B88" s="19">
        <v>951</v>
      </c>
      <c r="C88" s="4" t="s">
        <v>9</v>
      </c>
      <c r="D88" s="4" t="s">
        <v>311</v>
      </c>
      <c r="E88" s="4" t="s">
        <v>91</v>
      </c>
      <c r="F88" s="4"/>
      <c r="G88" s="96">
        <f>25831.68198+132.4+230.56346</f>
        <v>26194.645440000004</v>
      </c>
      <c r="H88" s="5">
        <v>1000</v>
      </c>
      <c r="I88" s="5">
        <v>1000</v>
      </c>
    </row>
    <row r="89" spans="1:9" ht="15.75" outlineLevel="3">
      <c r="A89" s="6" t="s">
        <v>28</v>
      </c>
      <c r="B89" s="17">
        <v>951</v>
      </c>
      <c r="C89" s="7" t="s">
        <v>65</v>
      </c>
      <c r="D89" s="7" t="s">
        <v>205</v>
      </c>
      <c r="E89" s="7" t="s">
        <v>5</v>
      </c>
      <c r="F89" s="7"/>
      <c r="G89" s="82">
        <f>G90+G154</f>
        <v>112051.34247</v>
      </c>
      <c r="H89" s="82">
        <f>H90+H154</f>
        <v>89556.17344999999</v>
      </c>
      <c r="I89" s="82">
        <f>I90+I154</f>
        <v>87087.54345</v>
      </c>
    </row>
    <row r="90" spans="1:9" ht="31.5" outlineLevel="4">
      <c r="A90" s="43" t="s">
        <v>112</v>
      </c>
      <c r="B90" s="17">
        <v>951</v>
      </c>
      <c r="C90" s="9" t="s">
        <v>65</v>
      </c>
      <c r="D90" s="9" t="s">
        <v>206</v>
      </c>
      <c r="E90" s="9" t="s">
        <v>5</v>
      </c>
      <c r="F90" s="9"/>
      <c r="G90" s="60">
        <f>G91</f>
        <v>107375.86702</v>
      </c>
      <c r="H90" s="60">
        <f>H91</f>
        <v>88205.17344999999</v>
      </c>
      <c r="I90" s="60">
        <f>I91</f>
        <v>86236.54345</v>
      </c>
    </row>
    <row r="91" spans="1:9" ht="31.5" outlineLevel="5">
      <c r="A91" s="43" t="s">
        <v>113</v>
      </c>
      <c r="B91" s="17">
        <v>951</v>
      </c>
      <c r="C91" s="9" t="s">
        <v>65</v>
      </c>
      <c r="D91" s="9" t="s">
        <v>305</v>
      </c>
      <c r="E91" s="9" t="s">
        <v>5</v>
      </c>
      <c r="F91" s="9"/>
      <c r="G91" s="60">
        <f>G92+G99+G106+G124+G131+G138+G148+G119+G144</f>
        <v>107375.86702</v>
      </c>
      <c r="H91" s="60">
        <f>H92+H99+H106+H124+H131+H138+H148+H119+H144</f>
        <v>88205.17344999999</v>
      </c>
      <c r="I91" s="60">
        <f>I92+I99+I106+I124+I131+I138+I148+I119+I144</f>
        <v>86236.54345</v>
      </c>
    </row>
    <row r="92" spans="1:9" ht="18.75" customHeight="1" outlineLevel="5">
      <c r="A92" s="31" t="s">
        <v>29</v>
      </c>
      <c r="B92" s="27">
        <v>951</v>
      </c>
      <c r="C92" s="28" t="s">
        <v>65</v>
      </c>
      <c r="D92" s="28" t="s">
        <v>312</v>
      </c>
      <c r="E92" s="28" t="s">
        <v>5</v>
      </c>
      <c r="F92" s="28"/>
      <c r="G92" s="59">
        <f>G93+G97</f>
        <v>1924.619</v>
      </c>
      <c r="H92" s="59">
        <f>H93+H97</f>
        <v>1803.2540000000001</v>
      </c>
      <c r="I92" s="59">
        <f>I93+I97</f>
        <v>1803.2540000000001</v>
      </c>
    </row>
    <row r="93" spans="1:9" ht="31.5" outlineLevel="5">
      <c r="A93" s="3" t="s">
        <v>470</v>
      </c>
      <c r="B93" s="19">
        <v>951</v>
      </c>
      <c r="C93" s="4" t="s">
        <v>65</v>
      </c>
      <c r="D93" s="4" t="s">
        <v>312</v>
      </c>
      <c r="E93" s="4" t="s">
        <v>80</v>
      </c>
      <c r="F93" s="4"/>
      <c r="G93" s="61">
        <f>G94+G95+G96</f>
        <v>1507.7446</v>
      </c>
      <c r="H93" s="61">
        <f>H94+H95+H96</f>
        <v>1592.084</v>
      </c>
      <c r="I93" s="61">
        <f>I94+I95+I96</f>
        <v>1592.084</v>
      </c>
    </row>
    <row r="94" spans="1:9" ht="19.5" customHeight="1" outlineLevel="5">
      <c r="A94" s="26" t="s">
        <v>203</v>
      </c>
      <c r="B94" s="29">
        <v>951</v>
      </c>
      <c r="C94" s="30" t="s">
        <v>65</v>
      </c>
      <c r="D94" s="30" t="s">
        <v>312</v>
      </c>
      <c r="E94" s="30" t="s">
        <v>81</v>
      </c>
      <c r="F94" s="30"/>
      <c r="G94" s="58">
        <v>1159.91138</v>
      </c>
      <c r="H94" s="58">
        <v>1233.757</v>
      </c>
      <c r="I94" s="58">
        <v>1233.757</v>
      </c>
    </row>
    <row r="95" spans="1:9" ht="30.75" customHeight="1" outlineLevel="5">
      <c r="A95" s="26" t="s">
        <v>204</v>
      </c>
      <c r="B95" s="29">
        <v>951</v>
      </c>
      <c r="C95" s="30" t="s">
        <v>65</v>
      </c>
      <c r="D95" s="30" t="s">
        <v>312</v>
      </c>
      <c r="E95" s="30" t="s">
        <v>82</v>
      </c>
      <c r="F95" s="30"/>
      <c r="G95" s="58">
        <v>0</v>
      </c>
      <c r="H95" s="58">
        <v>0</v>
      </c>
      <c r="I95" s="58">
        <v>0</v>
      </c>
    </row>
    <row r="96" spans="1:9" ht="47.25" outlineLevel="5">
      <c r="A96" s="26" t="s">
        <v>200</v>
      </c>
      <c r="B96" s="29">
        <v>951</v>
      </c>
      <c r="C96" s="30" t="s">
        <v>65</v>
      </c>
      <c r="D96" s="30" t="s">
        <v>312</v>
      </c>
      <c r="E96" s="30" t="s">
        <v>201</v>
      </c>
      <c r="F96" s="30"/>
      <c r="G96" s="58">
        <v>347.83322</v>
      </c>
      <c r="H96" s="58">
        <v>358.327</v>
      </c>
      <c r="I96" s="58">
        <v>358.327</v>
      </c>
    </row>
    <row r="97" spans="1:9" ht="21.75" customHeight="1" outlineLevel="6">
      <c r="A97" s="3" t="s">
        <v>472</v>
      </c>
      <c r="B97" s="19">
        <v>951</v>
      </c>
      <c r="C97" s="4" t="s">
        <v>65</v>
      </c>
      <c r="D97" s="4" t="s">
        <v>312</v>
      </c>
      <c r="E97" s="4" t="s">
        <v>83</v>
      </c>
      <c r="F97" s="4"/>
      <c r="G97" s="61">
        <f>G98</f>
        <v>416.8744</v>
      </c>
      <c r="H97" s="61">
        <f>H98</f>
        <v>211.17</v>
      </c>
      <c r="I97" s="61">
        <f>I98</f>
        <v>211.17</v>
      </c>
    </row>
    <row r="98" spans="1:9" ht="15.75" outlineLevel="4">
      <c r="A98" s="26" t="s">
        <v>474</v>
      </c>
      <c r="B98" s="29">
        <v>951</v>
      </c>
      <c r="C98" s="30" t="s">
        <v>65</v>
      </c>
      <c r="D98" s="30" t="s">
        <v>312</v>
      </c>
      <c r="E98" s="30" t="s">
        <v>84</v>
      </c>
      <c r="F98" s="30"/>
      <c r="G98" s="58">
        <v>416.8744</v>
      </c>
      <c r="H98" s="58">
        <v>211.17</v>
      </c>
      <c r="I98" s="58">
        <v>211.17</v>
      </c>
    </row>
    <row r="99" spans="1:9" ht="47.25" outlineLevel="5">
      <c r="A99" s="44" t="s">
        <v>166</v>
      </c>
      <c r="B99" s="27">
        <v>951</v>
      </c>
      <c r="C99" s="28" t="s">
        <v>65</v>
      </c>
      <c r="D99" s="28" t="s">
        <v>307</v>
      </c>
      <c r="E99" s="28" t="s">
        <v>5</v>
      </c>
      <c r="F99" s="28"/>
      <c r="G99" s="79">
        <f>G100+G104</f>
        <v>47248.09812</v>
      </c>
      <c r="H99" s="79">
        <f>H100+H104</f>
        <v>42634.578219999996</v>
      </c>
      <c r="I99" s="79">
        <f>I100+I104</f>
        <v>42552.09222</v>
      </c>
    </row>
    <row r="100" spans="1:9" ht="31.5" outlineLevel="5">
      <c r="A100" s="3" t="s">
        <v>470</v>
      </c>
      <c r="B100" s="19">
        <v>951</v>
      </c>
      <c r="C100" s="4" t="s">
        <v>65</v>
      </c>
      <c r="D100" s="4" t="s">
        <v>307</v>
      </c>
      <c r="E100" s="4" t="s">
        <v>80</v>
      </c>
      <c r="F100" s="4"/>
      <c r="G100" s="61">
        <f>G101+G102+G103</f>
        <v>46083.376220000006</v>
      </c>
      <c r="H100" s="61">
        <f>H101+H102+H103</f>
        <v>42634.578219999996</v>
      </c>
      <c r="I100" s="61">
        <f>I101+I102+I103</f>
        <v>42552.09222</v>
      </c>
    </row>
    <row r="101" spans="1:9" ht="21.75" customHeight="1" outlineLevel="5">
      <c r="A101" s="26" t="s">
        <v>203</v>
      </c>
      <c r="B101" s="29">
        <v>951</v>
      </c>
      <c r="C101" s="30" t="s">
        <v>65</v>
      </c>
      <c r="D101" s="30" t="s">
        <v>307</v>
      </c>
      <c r="E101" s="30" t="s">
        <v>81</v>
      </c>
      <c r="F101" s="30"/>
      <c r="G101" s="58">
        <v>35310.49122</v>
      </c>
      <c r="H101" s="58">
        <v>32320.49122</v>
      </c>
      <c r="I101" s="58">
        <v>32320.49122</v>
      </c>
    </row>
    <row r="102" spans="1:9" ht="35.25" customHeight="1" outlineLevel="5">
      <c r="A102" s="26" t="s">
        <v>204</v>
      </c>
      <c r="B102" s="29">
        <v>951</v>
      </c>
      <c r="C102" s="30" t="s">
        <v>65</v>
      </c>
      <c r="D102" s="30" t="s">
        <v>307</v>
      </c>
      <c r="E102" s="30" t="s">
        <v>82</v>
      </c>
      <c r="F102" s="30"/>
      <c r="G102" s="34">
        <v>111</v>
      </c>
      <c r="H102" s="34">
        <v>0</v>
      </c>
      <c r="I102" s="34">
        <v>0</v>
      </c>
    </row>
    <row r="103" spans="1:9" ht="47.25" outlineLevel="5">
      <c r="A103" s="26" t="s">
        <v>200</v>
      </c>
      <c r="B103" s="29">
        <v>951</v>
      </c>
      <c r="C103" s="30" t="s">
        <v>65</v>
      </c>
      <c r="D103" s="30" t="s">
        <v>307</v>
      </c>
      <c r="E103" s="30" t="s">
        <v>201</v>
      </c>
      <c r="F103" s="30"/>
      <c r="G103" s="34">
        <v>10661.885</v>
      </c>
      <c r="H103" s="34">
        <v>10314.087</v>
      </c>
      <c r="I103" s="34">
        <v>10231.601</v>
      </c>
    </row>
    <row r="104" spans="1:9" ht="16.5" customHeight="1" outlineLevel="5">
      <c r="A104" s="3" t="s">
        <v>472</v>
      </c>
      <c r="B104" s="19">
        <v>951</v>
      </c>
      <c r="C104" s="4" t="s">
        <v>65</v>
      </c>
      <c r="D104" s="4" t="s">
        <v>307</v>
      </c>
      <c r="E104" s="4" t="s">
        <v>83</v>
      </c>
      <c r="F104" s="4"/>
      <c r="G104" s="5">
        <f>G105</f>
        <v>1164.7219</v>
      </c>
      <c r="H104" s="5">
        <f>H105</f>
        <v>0</v>
      </c>
      <c r="I104" s="5">
        <f>I105</f>
        <v>0</v>
      </c>
    </row>
    <row r="105" spans="1:9" ht="15.75" outlineLevel="6">
      <c r="A105" s="26" t="s">
        <v>474</v>
      </c>
      <c r="B105" s="29">
        <v>951</v>
      </c>
      <c r="C105" s="30" t="s">
        <v>65</v>
      </c>
      <c r="D105" s="30" t="s">
        <v>307</v>
      </c>
      <c r="E105" s="30" t="s">
        <v>84</v>
      </c>
      <c r="F105" s="30"/>
      <c r="G105" s="85">
        <f>1291.8649-127.143</f>
        <v>1164.7219</v>
      </c>
      <c r="H105" s="85">
        <v>0</v>
      </c>
      <c r="I105" s="85">
        <v>0</v>
      </c>
    </row>
    <row r="106" spans="1:9" ht="33.75" customHeight="1" outlineLevel="4">
      <c r="A106" s="31" t="s">
        <v>117</v>
      </c>
      <c r="B106" s="27">
        <v>951</v>
      </c>
      <c r="C106" s="28" t="s">
        <v>65</v>
      </c>
      <c r="D106" s="28" t="s">
        <v>313</v>
      </c>
      <c r="E106" s="28" t="s">
        <v>5</v>
      </c>
      <c r="F106" s="28"/>
      <c r="G106" s="79">
        <f>G107+G111+G115</f>
        <v>53415.539</v>
      </c>
      <c r="H106" s="79">
        <f>H107+H111+H115</f>
        <v>39000</v>
      </c>
      <c r="I106" s="79">
        <f>I107+I111+I115</f>
        <v>37000</v>
      </c>
    </row>
    <row r="107" spans="1:9" ht="15.75" customHeight="1" outlineLevel="4">
      <c r="A107" s="3" t="s">
        <v>466</v>
      </c>
      <c r="B107" s="19">
        <v>951</v>
      </c>
      <c r="C107" s="4" t="s">
        <v>65</v>
      </c>
      <c r="D107" s="4" t="s">
        <v>313</v>
      </c>
      <c r="E107" s="4" t="s">
        <v>93</v>
      </c>
      <c r="F107" s="4"/>
      <c r="G107" s="5">
        <f>G108+G109+G110</f>
        <v>25863.14</v>
      </c>
      <c r="H107" s="5">
        <f>H108+H109+H110</f>
        <v>27005.79</v>
      </c>
      <c r="I107" s="5">
        <f>I108+I109+I110</f>
        <v>28227.62</v>
      </c>
    </row>
    <row r="108" spans="1:9" ht="15.75" customHeight="1" outlineLevel="4">
      <c r="A108" s="26" t="s">
        <v>467</v>
      </c>
      <c r="B108" s="29">
        <v>951</v>
      </c>
      <c r="C108" s="30" t="s">
        <v>65</v>
      </c>
      <c r="D108" s="30" t="s">
        <v>313</v>
      </c>
      <c r="E108" s="30" t="s">
        <v>94</v>
      </c>
      <c r="F108" s="30"/>
      <c r="G108" s="34">
        <v>19873.44</v>
      </c>
      <c r="H108" s="34">
        <v>20751.05</v>
      </c>
      <c r="I108" s="34">
        <v>21689.48</v>
      </c>
    </row>
    <row r="109" spans="1:9" ht="31.5" outlineLevel="5">
      <c r="A109" s="26" t="s">
        <v>468</v>
      </c>
      <c r="B109" s="29">
        <v>951</v>
      </c>
      <c r="C109" s="30" t="s">
        <v>65</v>
      </c>
      <c r="D109" s="30" t="s">
        <v>313</v>
      </c>
      <c r="E109" s="30" t="s">
        <v>95</v>
      </c>
      <c r="F109" s="30"/>
      <c r="G109" s="34">
        <v>0</v>
      </c>
      <c r="H109" s="34">
        <v>0</v>
      </c>
      <c r="I109" s="34">
        <v>0</v>
      </c>
    </row>
    <row r="110" spans="1:9" ht="49.5" customHeight="1" outlineLevel="6">
      <c r="A110" s="26" t="s">
        <v>469</v>
      </c>
      <c r="B110" s="29">
        <v>951</v>
      </c>
      <c r="C110" s="30" t="s">
        <v>65</v>
      </c>
      <c r="D110" s="30" t="s">
        <v>313</v>
      </c>
      <c r="E110" s="30" t="s">
        <v>202</v>
      </c>
      <c r="F110" s="30"/>
      <c r="G110" s="34">
        <v>5989.7</v>
      </c>
      <c r="H110" s="34">
        <v>6254.74</v>
      </c>
      <c r="I110" s="34">
        <v>6538.14</v>
      </c>
    </row>
    <row r="111" spans="1:9" ht="18" customHeight="1" outlineLevel="6">
      <c r="A111" s="3" t="s">
        <v>472</v>
      </c>
      <c r="B111" s="19">
        <v>951</v>
      </c>
      <c r="C111" s="4" t="s">
        <v>65</v>
      </c>
      <c r="D111" s="4" t="s">
        <v>313</v>
      </c>
      <c r="E111" s="4" t="s">
        <v>83</v>
      </c>
      <c r="F111" s="4"/>
      <c r="G111" s="61">
        <f>G113+G112+G114</f>
        <v>26517.6</v>
      </c>
      <c r="H111" s="61">
        <f>H113+H112+H114</f>
        <v>11709.41</v>
      </c>
      <c r="I111" s="61">
        <f>I113+I112+I114</f>
        <v>8487.58</v>
      </c>
    </row>
    <row r="112" spans="1:9" ht="30" customHeight="1" outlineLevel="6">
      <c r="A112" s="26" t="s">
        <v>473</v>
      </c>
      <c r="B112" s="29">
        <v>951</v>
      </c>
      <c r="C112" s="30" t="s">
        <v>65</v>
      </c>
      <c r="D112" s="30" t="s">
        <v>313</v>
      </c>
      <c r="E112" s="30" t="s">
        <v>255</v>
      </c>
      <c r="F112" s="30"/>
      <c r="G112" s="58">
        <v>471.6096</v>
      </c>
      <c r="H112" s="58">
        <v>0</v>
      </c>
      <c r="I112" s="58">
        <v>0</v>
      </c>
    </row>
    <row r="113" spans="1:9" ht="15.75" outlineLevel="6">
      <c r="A113" s="26" t="s">
        <v>474</v>
      </c>
      <c r="B113" s="29">
        <v>951</v>
      </c>
      <c r="C113" s="30" t="s">
        <v>65</v>
      </c>
      <c r="D113" s="30" t="s">
        <v>313</v>
      </c>
      <c r="E113" s="30" t="s">
        <v>84</v>
      </c>
      <c r="F113" s="30"/>
      <c r="G113" s="58">
        <v>21224.7504</v>
      </c>
      <c r="H113" s="58">
        <v>6924.11</v>
      </c>
      <c r="I113" s="58">
        <v>3702.28</v>
      </c>
    </row>
    <row r="114" spans="1:9" ht="15.75" outlineLevel="6">
      <c r="A114" s="26" t="s">
        <v>384</v>
      </c>
      <c r="B114" s="29">
        <v>951</v>
      </c>
      <c r="C114" s="30" t="s">
        <v>65</v>
      </c>
      <c r="D114" s="30" t="s">
        <v>313</v>
      </c>
      <c r="E114" s="30" t="s">
        <v>385</v>
      </c>
      <c r="F114" s="30"/>
      <c r="G114" s="58">
        <v>4821.24</v>
      </c>
      <c r="H114" s="58">
        <v>4785.3</v>
      </c>
      <c r="I114" s="58">
        <v>4785.3</v>
      </c>
    </row>
    <row r="115" spans="1:9" ht="15.75" outlineLevel="6">
      <c r="A115" s="3" t="s">
        <v>88</v>
      </c>
      <c r="B115" s="19">
        <v>951</v>
      </c>
      <c r="C115" s="4" t="s">
        <v>65</v>
      </c>
      <c r="D115" s="4" t="s">
        <v>313</v>
      </c>
      <c r="E115" s="4" t="s">
        <v>85</v>
      </c>
      <c r="F115" s="4"/>
      <c r="G115" s="5">
        <f>G116+G117+G118</f>
        <v>1034.799</v>
      </c>
      <c r="H115" s="5">
        <f>H116+H117+H118</f>
        <v>284.8</v>
      </c>
      <c r="I115" s="5">
        <f>I116+I117+I118</f>
        <v>284.8</v>
      </c>
    </row>
    <row r="116" spans="1:9" ht="17.25" customHeight="1" outlineLevel="6">
      <c r="A116" s="26" t="s">
        <v>89</v>
      </c>
      <c r="B116" s="29">
        <v>951</v>
      </c>
      <c r="C116" s="30" t="s">
        <v>65</v>
      </c>
      <c r="D116" s="30" t="s">
        <v>313</v>
      </c>
      <c r="E116" s="30" t="s">
        <v>86</v>
      </c>
      <c r="F116" s="30"/>
      <c r="G116" s="34">
        <v>981.799</v>
      </c>
      <c r="H116" s="34">
        <v>252</v>
      </c>
      <c r="I116" s="34">
        <v>252</v>
      </c>
    </row>
    <row r="117" spans="1:9" ht="15.75" outlineLevel="6">
      <c r="A117" s="26" t="s">
        <v>482</v>
      </c>
      <c r="B117" s="29">
        <v>951</v>
      </c>
      <c r="C117" s="30" t="s">
        <v>65</v>
      </c>
      <c r="D117" s="30" t="s">
        <v>313</v>
      </c>
      <c r="E117" s="30" t="s">
        <v>87</v>
      </c>
      <c r="F117" s="30"/>
      <c r="G117" s="34">
        <v>38</v>
      </c>
      <c r="H117" s="34">
        <v>22.8</v>
      </c>
      <c r="I117" s="34">
        <v>22.8</v>
      </c>
    </row>
    <row r="118" spans="1:9" ht="15.75" outlineLevel="6">
      <c r="A118" s="26" t="s">
        <v>253</v>
      </c>
      <c r="B118" s="29">
        <v>951</v>
      </c>
      <c r="C118" s="30" t="s">
        <v>65</v>
      </c>
      <c r="D118" s="30" t="s">
        <v>313</v>
      </c>
      <c r="E118" s="30" t="s">
        <v>254</v>
      </c>
      <c r="F118" s="30"/>
      <c r="G118" s="34">
        <v>15</v>
      </c>
      <c r="H118" s="34">
        <v>10</v>
      </c>
      <c r="I118" s="34">
        <v>10</v>
      </c>
    </row>
    <row r="119" spans="1:9" ht="15.75" outlineLevel="6">
      <c r="A119" s="45" t="s">
        <v>357</v>
      </c>
      <c r="B119" s="27">
        <v>951</v>
      </c>
      <c r="C119" s="28" t="s">
        <v>65</v>
      </c>
      <c r="D119" s="28" t="s">
        <v>359</v>
      </c>
      <c r="E119" s="28" t="s">
        <v>5</v>
      </c>
      <c r="F119" s="28"/>
      <c r="G119" s="79">
        <f>G120</f>
        <v>452.01819</v>
      </c>
      <c r="H119" s="79">
        <f>H120</f>
        <v>0</v>
      </c>
      <c r="I119" s="79">
        <f>I120</f>
        <v>0</v>
      </c>
    </row>
    <row r="120" spans="1:9" ht="15.75" outlineLevel="6">
      <c r="A120" s="3" t="s">
        <v>358</v>
      </c>
      <c r="B120" s="19">
        <v>951</v>
      </c>
      <c r="C120" s="4" t="s">
        <v>65</v>
      </c>
      <c r="D120" s="4" t="s">
        <v>359</v>
      </c>
      <c r="E120" s="4" t="s">
        <v>360</v>
      </c>
      <c r="F120" s="4"/>
      <c r="G120" s="5">
        <f>G121+G122+G123</f>
        <v>452.01819</v>
      </c>
      <c r="H120" s="5">
        <f>H121+H122+H123</f>
        <v>0</v>
      </c>
      <c r="I120" s="5">
        <f>I121+I122+I123</f>
        <v>0</v>
      </c>
    </row>
    <row r="121" spans="1:9" ht="31.5" outlineLevel="6">
      <c r="A121" s="26" t="s">
        <v>481</v>
      </c>
      <c r="B121" s="29">
        <v>951</v>
      </c>
      <c r="C121" s="30" t="s">
        <v>65</v>
      </c>
      <c r="D121" s="30" t="s">
        <v>359</v>
      </c>
      <c r="E121" s="30" t="s">
        <v>361</v>
      </c>
      <c r="F121" s="30"/>
      <c r="G121" s="58">
        <v>2.01819</v>
      </c>
      <c r="H121" s="58">
        <v>0</v>
      </c>
      <c r="I121" s="58">
        <v>0</v>
      </c>
    </row>
    <row r="122" spans="1:9" ht="15.75" outlineLevel="6">
      <c r="A122" s="26" t="s">
        <v>362</v>
      </c>
      <c r="B122" s="29">
        <v>951</v>
      </c>
      <c r="C122" s="30" t="s">
        <v>65</v>
      </c>
      <c r="D122" s="30" t="s">
        <v>359</v>
      </c>
      <c r="E122" s="30" t="s">
        <v>87</v>
      </c>
      <c r="F122" s="30"/>
      <c r="G122" s="58">
        <v>0</v>
      </c>
      <c r="H122" s="58">
        <v>0</v>
      </c>
      <c r="I122" s="58">
        <v>0</v>
      </c>
    </row>
    <row r="123" spans="1:9" ht="15.75" outlineLevel="6">
      <c r="A123" s="26" t="s">
        <v>253</v>
      </c>
      <c r="B123" s="29">
        <v>951</v>
      </c>
      <c r="C123" s="30" t="s">
        <v>65</v>
      </c>
      <c r="D123" s="30" t="s">
        <v>359</v>
      </c>
      <c r="E123" s="30" t="s">
        <v>254</v>
      </c>
      <c r="F123" s="30"/>
      <c r="G123" s="58">
        <f>350+100</f>
        <v>450</v>
      </c>
      <c r="H123" s="58">
        <v>0</v>
      </c>
      <c r="I123" s="58">
        <v>0</v>
      </c>
    </row>
    <row r="124" spans="1:9" ht="31.5" outlineLevel="6">
      <c r="A124" s="45" t="s">
        <v>118</v>
      </c>
      <c r="B124" s="27">
        <v>951</v>
      </c>
      <c r="C124" s="28" t="s">
        <v>65</v>
      </c>
      <c r="D124" s="28" t="s">
        <v>314</v>
      </c>
      <c r="E124" s="28" t="s">
        <v>5</v>
      </c>
      <c r="F124" s="28"/>
      <c r="G124" s="59">
        <f>G125+G129</f>
        <v>1264.466</v>
      </c>
      <c r="H124" s="59">
        <f>H125+H129</f>
        <v>1312.424</v>
      </c>
      <c r="I124" s="59">
        <f>I125+I129</f>
        <v>1360.03</v>
      </c>
    </row>
    <row r="125" spans="1:9" ht="31.5" outlineLevel="6">
      <c r="A125" s="3" t="s">
        <v>470</v>
      </c>
      <c r="B125" s="19">
        <v>951</v>
      </c>
      <c r="C125" s="4" t="s">
        <v>65</v>
      </c>
      <c r="D125" s="4" t="s">
        <v>314</v>
      </c>
      <c r="E125" s="4" t="s">
        <v>80</v>
      </c>
      <c r="F125" s="4"/>
      <c r="G125" s="5">
        <f>G126+G127+G128</f>
        <v>1228.466</v>
      </c>
      <c r="H125" s="5">
        <f>H126+H127+H128</f>
        <v>1274.1</v>
      </c>
      <c r="I125" s="5">
        <f>I126+I127+I128</f>
        <v>1321.33</v>
      </c>
    </row>
    <row r="126" spans="1:9" ht="19.5" customHeight="1" outlineLevel="6">
      <c r="A126" s="26" t="s">
        <v>203</v>
      </c>
      <c r="B126" s="29">
        <v>951</v>
      </c>
      <c r="C126" s="30" t="s">
        <v>65</v>
      </c>
      <c r="D126" s="30" t="s">
        <v>314</v>
      </c>
      <c r="E126" s="30" t="s">
        <v>81</v>
      </c>
      <c r="F126" s="30"/>
      <c r="G126" s="58">
        <v>945.38</v>
      </c>
      <c r="H126" s="58">
        <v>980.4</v>
      </c>
      <c r="I126" s="58">
        <v>1016.7</v>
      </c>
    </row>
    <row r="127" spans="1:9" ht="31.5" customHeight="1" outlineLevel="6">
      <c r="A127" s="26" t="s">
        <v>204</v>
      </c>
      <c r="B127" s="29">
        <v>951</v>
      </c>
      <c r="C127" s="30" t="s">
        <v>65</v>
      </c>
      <c r="D127" s="30" t="s">
        <v>314</v>
      </c>
      <c r="E127" s="30" t="s">
        <v>82</v>
      </c>
      <c r="F127" s="30"/>
      <c r="G127" s="58">
        <v>0</v>
      </c>
      <c r="H127" s="58">
        <v>0</v>
      </c>
      <c r="I127" s="58">
        <v>0</v>
      </c>
    </row>
    <row r="128" spans="1:9" ht="47.25" outlineLevel="6">
      <c r="A128" s="26" t="s">
        <v>200</v>
      </c>
      <c r="B128" s="29">
        <v>951</v>
      </c>
      <c r="C128" s="30" t="s">
        <v>65</v>
      </c>
      <c r="D128" s="30" t="s">
        <v>314</v>
      </c>
      <c r="E128" s="30" t="s">
        <v>201</v>
      </c>
      <c r="F128" s="30"/>
      <c r="G128" s="58">
        <v>283.086</v>
      </c>
      <c r="H128" s="58">
        <v>293.7</v>
      </c>
      <c r="I128" s="58">
        <v>304.63</v>
      </c>
    </row>
    <row r="129" spans="1:9" ht="15" customHeight="1" outlineLevel="6">
      <c r="A129" s="3" t="s">
        <v>472</v>
      </c>
      <c r="B129" s="19">
        <v>951</v>
      </c>
      <c r="C129" s="4" t="s">
        <v>65</v>
      </c>
      <c r="D129" s="4" t="s">
        <v>314</v>
      </c>
      <c r="E129" s="4" t="s">
        <v>83</v>
      </c>
      <c r="F129" s="4"/>
      <c r="G129" s="5">
        <f>G130</f>
        <v>36</v>
      </c>
      <c r="H129" s="5">
        <f>H130</f>
        <v>38.324</v>
      </c>
      <c r="I129" s="5">
        <f>I130</f>
        <v>38.7</v>
      </c>
    </row>
    <row r="130" spans="1:9" ht="15.75" outlineLevel="6">
      <c r="A130" s="26" t="s">
        <v>474</v>
      </c>
      <c r="B130" s="29">
        <v>951</v>
      </c>
      <c r="C130" s="30" t="s">
        <v>65</v>
      </c>
      <c r="D130" s="30" t="s">
        <v>314</v>
      </c>
      <c r="E130" s="30" t="s">
        <v>84</v>
      </c>
      <c r="F130" s="30"/>
      <c r="G130" s="58">
        <v>36</v>
      </c>
      <c r="H130" s="58">
        <v>38.324</v>
      </c>
      <c r="I130" s="58">
        <v>38.7</v>
      </c>
    </row>
    <row r="131" spans="1:9" ht="31.5" outlineLevel="6">
      <c r="A131" s="45" t="s">
        <v>119</v>
      </c>
      <c r="B131" s="27">
        <v>951</v>
      </c>
      <c r="C131" s="28" t="s">
        <v>65</v>
      </c>
      <c r="D131" s="28" t="s">
        <v>315</v>
      </c>
      <c r="E131" s="28" t="s">
        <v>5</v>
      </c>
      <c r="F131" s="28"/>
      <c r="G131" s="59">
        <f>G132+G136</f>
        <v>830.909</v>
      </c>
      <c r="H131" s="59">
        <f>H132+H136</f>
        <v>861.546</v>
      </c>
      <c r="I131" s="59">
        <f>I132+I136</f>
        <v>893.408</v>
      </c>
    </row>
    <row r="132" spans="1:9" ht="31.5" outlineLevel="6">
      <c r="A132" s="3" t="s">
        <v>470</v>
      </c>
      <c r="B132" s="19">
        <v>951</v>
      </c>
      <c r="C132" s="4" t="s">
        <v>65</v>
      </c>
      <c r="D132" s="4" t="s">
        <v>315</v>
      </c>
      <c r="E132" s="4" t="s">
        <v>80</v>
      </c>
      <c r="F132" s="4"/>
      <c r="G132" s="61">
        <f>G133+G134+G135</f>
        <v>815.729</v>
      </c>
      <c r="H132" s="61">
        <f>H133+H134+H135</f>
        <v>826.35</v>
      </c>
      <c r="I132" s="61">
        <f>I133+I134+I135</f>
        <v>857.1</v>
      </c>
    </row>
    <row r="133" spans="1:9" ht="18.75" customHeight="1" outlineLevel="6">
      <c r="A133" s="26" t="s">
        <v>203</v>
      </c>
      <c r="B133" s="29">
        <v>951</v>
      </c>
      <c r="C133" s="30" t="s">
        <v>65</v>
      </c>
      <c r="D133" s="30" t="s">
        <v>315</v>
      </c>
      <c r="E133" s="30" t="s">
        <v>81</v>
      </c>
      <c r="F133" s="30"/>
      <c r="G133" s="58">
        <v>632.197</v>
      </c>
      <c r="H133" s="58">
        <v>635.6</v>
      </c>
      <c r="I133" s="58">
        <v>659.2</v>
      </c>
    </row>
    <row r="134" spans="1:9" ht="33" customHeight="1" outlineLevel="6">
      <c r="A134" s="26" t="s">
        <v>204</v>
      </c>
      <c r="B134" s="29">
        <v>951</v>
      </c>
      <c r="C134" s="30" t="s">
        <v>65</v>
      </c>
      <c r="D134" s="30" t="s">
        <v>315</v>
      </c>
      <c r="E134" s="30" t="s">
        <v>82</v>
      </c>
      <c r="F134" s="30"/>
      <c r="G134" s="58">
        <v>0</v>
      </c>
      <c r="H134" s="58">
        <v>0</v>
      </c>
      <c r="I134" s="58">
        <v>0</v>
      </c>
    </row>
    <row r="135" spans="1:9" ht="47.25" outlineLevel="6">
      <c r="A135" s="26" t="s">
        <v>200</v>
      </c>
      <c r="B135" s="29">
        <v>951</v>
      </c>
      <c r="C135" s="30" t="s">
        <v>65</v>
      </c>
      <c r="D135" s="30" t="s">
        <v>315</v>
      </c>
      <c r="E135" s="30" t="s">
        <v>201</v>
      </c>
      <c r="F135" s="30"/>
      <c r="G135" s="58">
        <v>183.532</v>
      </c>
      <c r="H135" s="58">
        <v>190.75</v>
      </c>
      <c r="I135" s="58">
        <v>197.9</v>
      </c>
    </row>
    <row r="136" spans="1:9" ht="18.75" customHeight="1" outlineLevel="6">
      <c r="A136" s="3" t="s">
        <v>472</v>
      </c>
      <c r="B136" s="19">
        <v>951</v>
      </c>
      <c r="C136" s="4" t="s">
        <v>65</v>
      </c>
      <c r="D136" s="4" t="s">
        <v>315</v>
      </c>
      <c r="E136" s="4" t="s">
        <v>83</v>
      </c>
      <c r="F136" s="4"/>
      <c r="G136" s="61">
        <f>G137</f>
        <v>15.18</v>
      </c>
      <c r="H136" s="61">
        <f>H137</f>
        <v>35.196</v>
      </c>
      <c r="I136" s="61">
        <f>I137</f>
        <v>36.308</v>
      </c>
    </row>
    <row r="137" spans="1:9" ht="15.75" outlineLevel="6">
      <c r="A137" s="26" t="s">
        <v>474</v>
      </c>
      <c r="B137" s="29">
        <v>951</v>
      </c>
      <c r="C137" s="30" t="s">
        <v>65</v>
      </c>
      <c r="D137" s="30" t="s">
        <v>315</v>
      </c>
      <c r="E137" s="30" t="s">
        <v>84</v>
      </c>
      <c r="F137" s="30"/>
      <c r="G137" s="58">
        <v>15.18</v>
      </c>
      <c r="H137" s="58">
        <v>35.196</v>
      </c>
      <c r="I137" s="58">
        <v>36.308</v>
      </c>
    </row>
    <row r="138" spans="1:9" ht="31.5" outlineLevel="6">
      <c r="A138" s="45" t="s">
        <v>120</v>
      </c>
      <c r="B138" s="27">
        <v>951</v>
      </c>
      <c r="C138" s="28" t="s">
        <v>65</v>
      </c>
      <c r="D138" s="28" t="s">
        <v>316</v>
      </c>
      <c r="E138" s="28" t="s">
        <v>5</v>
      </c>
      <c r="F138" s="28"/>
      <c r="G138" s="59">
        <f>G139+G142</f>
        <v>832.847</v>
      </c>
      <c r="H138" s="59">
        <f>H139+H142</f>
        <v>863.73</v>
      </c>
      <c r="I138" s="59">
        <f>I139+I142</f>
        <v>898.118</v>
      </c>
    </row>
    <row r="139" spans="1:9" ht="31.5" outlineLevel="6">
      <c r="A139" s="3" t="s">
        <v>470</v>
      </c>
      <c r="B139" s="19">
        <v>951</v>
      </c>
      <c r="C139" s="4" t="s">
        <v>65</v>
      </c>
      <c r="D139" s="4" t="s">
        <v>316</v>
      </c>
      <c r="E139" s="4" t="s">
        <v>80</v>
      </c>
      <c r="F139" s="4"/>
      <c r="G139" s="61">
        <f>G140+G141</f>
        <v>809.1469999999999</v>
      </c>
      <c r="H139" s="61">
        <f>H140+H141</f>
        <v>850.03</v>
      </c>
      <c r="I139" s="61">
        <f>I140+I141</f>
        <v>881.6</v>
      </c>
    </row>
    <row r="140" spans="1:9" ht="17.25" customHeight="1" outlineLevel="6">
      <c r="A140" s="26" t="s">
        <v>203</v>
      </c>
      <c r="B140" s="29">
        <v>951</v>
      </c>
      <c r="C140" s="30" t="s">
        <v>65</v>
      </c>
      <c r="D140" s="30" t="s">
        <v>316</v>
      </c>
      <c r="E140" s="30" t="s">
        <v>81</v>
      </c>
      <c r="F140" s="30"/>
      <c r="G140" s="58">
        <v>630.457</v>
      </c>
      <c r="H140" s="58">
        <v>653.79</v>
      </c>
      <c r="I140" s="58">
        <v>678</v>
      </c>
    </row>
    <row r="141" spans="1:9" ht="47.25" outlineLevel="6">
      <c r="A141" s="26" t="s">
        <v>200</v>
      </c>
      <c r="B141" s="29">
        <v>951</v>
      </c>
      <c r="C141" s="30" t="s">
        <v>65</v>
      </c>
      <c r="D141" s="30" t="s">
        <v>316</v>
      </c>
      <c r="E141" s="30" t="s">
        <v>201</v>
      </c>
      <c r="F141" s="30"/>
      <c r="G141" s="58">
        <v>178.69</v>
      </c>
      <c r="H141" s="58">
        <v>196.24</v>
      </c>
      <c r="I141" s="58">
        <v>203.6</v>
      </c>
    </row>
    <row r="142" spans="1:9" ht="16.5" customHeight="1" outlineLevel="6">
      <c r="A142" s="3" t="s">
        <v>472</v>
      </c>
      <c r="B142" s="19">
        <v>951</v>
      </c>
      <c r="C142" s="4" t="s">
        <v>65</v>
      </c>
      <c r="D142" s="4" t="s">
        <v>316</v>
      </c>
      <c r="E142" s="4" t="s">
        <v>83</v>
      </c>
      <c r="F142" s="4"/>
      <c r="G142" s="61">
        <f>G143</f>
        <v>23.7</v>
      </c>
      <c r="H142" s="61">
        <f>H143</f>
        <v>13.7</v>
      </c>
      <c r="I142" s="61">
        <f>I143</f>
        <v>16.518</v>
      </c>
    </row>
    <row r="143" spans="1:9" ht="17.25" customHeight="1" outlineLevel="6">
      <c r="A143" s="26" t="s">
        <v>474</v>
      </c>
      <c r="B143" s="29">
        <v>951</v>
      </c>
      <c r="C143" s="30" t="s">
        <v>65</v>
      </c>
      <c r="D143" s="30" t="s">
        <v>316</v>
      </c>
      <c r="E143" s="30" t="s">
        <v>84</v>
      </c>
      <c r="F143" s="30"/>
      <c r="G143" s="58">
        <v>23.7</v>
      </c>
      <c r="H143" s="58">
        <v>13.7</v>
      </c>
      <c r="I143" s="58">
        <v>16.518</v>
      </c>
    </row>
    <row r="144" spans="1:9" ht="34.5" customHeight="1" outlineLevel="6">
      <c r="A144" s="45" t="s">
        <v>415</v>
      </c>
      <c r="B144" s="27">
        <v>951</v>
      </c>
      <c r="C144" s="28" t="s">
        <v>65</v>
      </c>
      <c r="D144" s="28" t="s">
        <v>416</v>
      </c>
      <c r="E144" s="28" t="s">
        <v>5</v>
      </c>
      <c r="F144" s="28"/>
      <c r="G144" s="59">
        <f>G145</f>
        <v>441.973</v>
      </c>
      <c r="H144" s="59">
        <f>H145</f>
        <v>441.973</v>
      </c>
      <c r="I144" s="59">
        <f>I145</f>
        <v>441.973</v>
      </c>
    </row>
    <row r="145" spans="1:9" ht="34.5" customHeight="1" outlineLevel="6">
      <c r="A145" s="3" t="s">
        <v>470</v>
      </c>
      <c r="B145" s="19">
        <v>951</v>
      </c>
      <c r="C145" s="4" t="s">
        <v>65</v>
      </c>
      <c r="D145" s="4" t="s">
        <v>416</v>
      </c>
      <c r="E145" s="4" t="s">
        <v>80</v>
      </c>
      <c r="F145" s="4"/>
      <c r="G145" s="61">
        <f>G146+G147</f>
        <v>441.973</v>
      </c>
      <c r="H145" s="61">
        <f>H146+H147</f>
        <v>441.973</v>
      </c>
      <c r="I145" s="61">
        <f>I146+I147</f>
        <v>441.973</v>
      </c>
    </row>
    <row r="146" spans="1:9" ht="34.5" customHeight="1" outlineLevel="6">
      <c r="A146" s="26" t="s">
        <v>203</v>
      </c>
      <c r="B146" s="29">
        <v>951</v>
      </c>
      <c r="C146" s="30" t="s">
        <v>65</v>
      </c>
      <c r="D146" s="30" t="s">
        <v>416</v>
      </c>
      <c r="E146" s="30" t="s">
        <v>81</v>
      </c>
      <c r="F146" s="30"/>
      <c r="G146" s="58">
        <v>339.5</v>
      </c>
      <c r="H146" s="58">
        <v>339.5</v>
      </c>
      <c r="I146" s="58">
        <v>339.5</v>
      </c>
    </row>
    <row r="147" spans="1:9" ht="34.5" customHeight="1" outlineLevel="6">
      <c r="A147" s="26" t="s">
        <v>200</v>
      </c>
      <c r="B147" s="29">
        <v>951</v>
      </c>
      <c r="C147" s="30" t="s">
        <v>65</v>
      </c>
      <c r="D147" s="30" t="s">
        <v>416</v>
      </c>
      <c r="E147" s="30" t="s">
        <v>201</v>
      </c>
      <c r="F147" s="30"/>
      <c r="G147" s="58">
        <v>102.473</v>
      </c>
      <c r="H147" s="58">
        <v>102.473</v>
      </c>
      <c r="I147" s="58">
        <v>102.473</v>
      </c>
    </row>
    <row r="148" spans="1:9" ht="87" customHeight="1" outlineLevel="6">
      <c r="A148" s="45" t="s">
        <v>297</v>
      </c>
      <c r="B148" s="27">
        <v>951</v>
      </c>
      <c r="C148" s="28" t="s">
        <v>65</v>
      </c>
      <c r="D148" s="28" t="s">
        <v>317</v>
      </c>
      <c r="E148" s="28" t="s">
        <v>5</v>
      </c>
      <c r="F148" s="28"/>
      <c r="G148" s="59">
        <f>G149+G152</f>
        <v>965.39771</v>
      </c>
      <c r="H148" s="59">
        <f>H149+H152</f>
        <v>1287.66823</v>
      </c>
      <c r="I148" s="59">
        <f>I149+I152</f>
        <v>1287.66823</v>
      </c>
    </row>
    <row r="149" spans="1:9" ht="34.5" customHeight="1" outlineLevel="6">
      <c r="A149" s="3" t="s">
        <v>470</v>
      </c>
      <c r="B149" s="19">
        <v>951</v>
      </c>
      <c r="C149" s="4" t="s">
        <v>65</v>
      </c>
      <c r="D149" s="4" t="s">
        <v>317</v>
      </c>
      <c r="E149" s="4" t="s">
        <v>80</v>
      </c>
      <c r="F149" s="4"/>
      <c r="G149" s="61">
        <f>G150+G151</f>
        <v>628.53943</v>
      </c>
      <c r="H149" s="61">
        <f>H150+H151</f>
        <v>735</v>
      </c>
      <c r="I149" s="61">
        <f>I150+I151</f>
        <v>763</v>
      </c>
    </row>
    <row r="150" spans="1:9" ht="34.5" customHeight="1" outlineLevel="6">
      <c r="A150" s="26" t="s">
        <v>203</v>
      </c>
      <c r="B150" s="29">
        <v>951</v>
      </c>
      <c r="C150" s="30" t="s">
        <v>65</v>
      </c>
      <c r="D150" s="30" t="s">
        <v>317</v>
      </c>
      <c r="E150" s="30" t="s">
        <v>81</v>
      </c>
      <c r="F150" s="30"/>
      <c r="G150" s="58">
        <v>480.56596</v>
      </c>
      <c r="H150" s="58">
        <v>565</v>
      </c>
      <c r="I150" s="58">
        <v>586</v>
      </c>
    </row>
    <row r="151" spans="1:9" ht="34.5" customHeight="1" outlineLevel="6">
      <c r="A151" s="26" t="s">
        <v>200</v>
      </c>
      <c r="B151" s="29">
        <v>951</v>
      </c>
      <c r="C151" s="30" t="s">
        <v>65</v>
      </c>
      <c r="D151" s="30" t="s">
        <v>317</v>
      </c>
      <c r="E151" s="30" t="s">
        <v>201</v>
      </c>
      <c r="F151" s="30"/>
      <c r="G151" s="58">
        <v>147.97347</v>
      </c>
      <c r="H151" s="58">
        <v>170</v>
      </c>
      <c r="I151" s="58">
        <v>177</v>
      </c>
    </row>
    <row r="152" spans="1:9" ht="34.5" customHeight="1" outlineLevel="6">
      <c r="A152" s="3" t="s">
        <v>472</v>
      </c>
      <c r="B152" s="19">
        <v>951</v>
      </c>
      <c r="C152" s="4" t="s">
        <v>65</v>
      </c>
      <c r="D152" s="4" t="s">
        <v>317</v>
      </c>
      <c r="E152" s="4" t="s">
        <v>83</v>
      </c>
      <c r="F152" s="4"/>
      <c r="G152" s="61">
        <f>G153</f>
        <v>336.85828</v>
      </c>
      <c r="H152" s="61">
        <f>H153</f>
        <v>552.66823</v>
      </c>
      <c r="I152" s="61">
        <f>I153</f>
        <v>524.66823</v>
      </c>
    </row>
    <row r="153" spans="1:9" ht="19.5" customHeight="1" outlineLevel="6">
      <c r="A153" s="26" t="s">
        <v>474</v>
      </c>
      <c r="B153" s="29">
        <v>951</v>
      </c>
      <c r="C153" s="30" t="s">
        <v>65</v>
      </c>
      <c r="D153" s="30" t="s">
        <v>317</v>
      </c>
      <c r="E153" s="30" t="s">
        <v>84</v>
      </c>
      <c r="F153" s="30"/>
      <c r="G153" s="58">
        <v>336.85828</v>
      </c>
      <c r="H153" s="58">
        <v>552.66823</v>
      </c>
      <c r="I153" s="58">
        <v>524.66823</v>
      </c>
    </row>
    <row r="154" spans="1:9" ht="15.75" outlineLevel="6">
      <c r="A154" s="11" t="s">
        <v>121</v>
      </c>
      <c r="B154" s="17">
        <v>951</v>
      </c>
      <c r="C154" s="9" t="s">
        <v>65</v>
      </c>
      <c r="D154" s="9" t="s">
        <v>205</v>
      </c>
      <c r="E154" s="9" t="s">
        <v>5</v>
      </c>
      <c r="F154" s="9"/>
      <c r="G154" s="10">
        <f>G159+G170+G155+G177+G180+G166+G174</f>
        <v>4675.47545</v>
      </c>
      <c r="H154" s="10">
        <f>H159+H170+H155+H177+H180+H166+H174</f>
        <v>1351</v>
      </c>
      <c r="I154" s="10">
        <f>I159+I170+I155+I177+I180+I166+I174</f>
        <v>851</v>
      </c>
    </row>
    <row r="155" spans="1:9" ht="37.5" customHeight="1" outlineLevel="6">
      <c r="A155" s="45" t="s">
        <v>180</v>
      </c>
      <c r="B155" s="27">
        <v>951</v>
      </c>
      <c r="C155" s="38" t="s">
        <v>65</v>
      </c>
      <c r="D155" s="38" t="s">
        <v>211</v>
      </c>
      <c r="E155" s="38" t="s">
        <v>5</v>
      </c>
      <c r="F155" s="38"/>
      <c r="G155" s="47">
        <f>G156</f>
        <v>31</v>
      </c>
      <c r="H155" s="47">
        <f aca="true" t="shared" si="8" ref="H155:I157">H156</f>
        <v>31</v>
      </c>
      <c r="I155" s="47">
        <f t="shared" si="8"/>
        <v>31</v>
      </c>
    </row>
    <row r="156" spans="1:9" ht="31.5" outlineLevel="6">
      <c r="A156" s="3" t="s">
        <v>161</v>
      </c>
      <c r="B156" s="19">
        <v>951</v>
      </c>
      <c r="C156" s="4" t="s">
        <v>65</v>
      </c>
      <c r="D156" s="4" t="s">
        <v>318</v>
      </c>
      <c r="E156" s="4" t="s">
        <v>5</v>
      </c>
      <c r="F156" s="9"/>
      <c r="G156" s="5">
        <f>G157</f>
        <v>31</v>
      </c>
      <c r="H156" s="5">
        <f t="shared" si="8"/>
        <v>31</v>
      </c>
      <c r="I156" s="5">
        <f t="shared" si="8"/>
        <v>31</v>
      </c>
    </row>
    <row r="157" spans="1:9" ht="20.25" customHeight="1" outlineLevel="6">
      <c r="A157" s="26" t="s">
        <v>472</v>
      </c>
      <c r="B157" s="29">
        <v>951</v>
      </c>
      <c r="C157" s="30" t="s">
        <v>65</v>
      </c>
      <c r="D157" s="30" t="s">
        <v>318</v>
      </c>
      <c r="E157" s="30" t="s">
        <v>83</v>
      </c>
      <c r="F157" s="9"/>
      <c r="G157" s="34">
        <f>G158</f>
        <v>31</v>
      </c>
      <c r="H157" s="34">
        <f t="shared" si="8"/>
        <v>31</v>
      </c>
      <c r="I157" s="34">
        <f t="shared" si="8"/>
        <v>31</v>
      </c>
    </row>
    <row r="158" spans="1:9" ht="15.75" outlineLevel="6">
      <c r="A158" s="26" t="s">
        <v>474</v>
      </c>
      <c r="B158" s="29">
        <v>951</v>
      </c>
      <c r="C158" s="30" t="s">
        <v>65</v>
      </c>
      <c r="D158" s="30" t="s">
        <v>318</v>
      </c>
      <c r="E158" s="30" t="s">
        <v>84</v>
      </c>
      <c r="F158" s="9"/>
      <c r="G158" s="34">
        <v>31</v>
      </c>
      <c r="H158" s="34">
        <v>31</v>
      </c>
      <c r="I158" s="34">
        <v>31</v>
      </c>
    </row>
    <row r="159" spans="1:9" ht="24" customHeight="1" outlineLevel="6">
      <c r="A159" s="31" t="s">
        <v>181</v>
      </c>
      <c r="B159" s="27">
        <v>951</v>
      </c>
      <c r="C159" s="28" t="s">
        <v>65</v>
      </c>
      <c r="D159" s="28" t="s">
        <v>212</v>
      </c>
      <c r="E159" s="28" t="s">
        <v>5</v>
      </c>
      <c r="F159" s="28"/>
      <c r="G159" s="14">
        <f>G163+G160</f>
        <v>50</v>
      </c>
      <c r="H159" s="14">
        <f>H163+H160</f>
        <v>60</v>
      </c>
      <c r="I159" s="14">
        <f>I163+I160</f>
        <v>60</v>
      </c>
    </row>
    <row r="160" spans="1:9" ht="32.25" customHeight="1" outlineLevel="6">
      <c r="A160" s="3" t="s">
        <v>418</v>
      </c>
      <c r="B160" s="19">
        <v>951</v>
      </c>
      <c r="C160" s="4" t="s">
        <v>65</v>
      </c>
      <c r="D160" s="4" t="s">
        <v>417</v>
      </c>
      <c r="E160" s="4" t="s">
        <v>5</v>
      </c>
      <c r="F160" s="4"/>
      <c r="G160" s="5">
        <f aca="true" t="shared" si="9" ref="G160:I161">G161</f>
        <v>0</v>
      </c>
      <c r="H160" s="5">
        <f t="shared" si="9"/>
        <v>10</v>
      </c>
      <c r="I160" s="5">
        <f t="shared" si="9"/>
        <v>10</v>
      </c>
    </row>
    <row r="161" spans="1:9" ht="24" customHeight="1" outlineLevel="6">
      <c r="A161" s="26" t="s">
        <v>472</v>
      </c>
      <c r="B161" s="29">
        <v>951</v>
      </c>
      <c r="C161" s="30" t="s">
        <v>65</v>
      </c>
      <c r="D161" s="30" t="s">
        <v>417</v>
      </c>
      <c r="E161" s="30" t="s">
        <v>83</v>
      </c>
      <c r="F161" s="30"/>
      <c r="G161" s="34">
        <f t="shared" si="9"/>
        <v>0</v>
      </c>
      <c r="H161" s="34">
        <f t="shared" si="9"/>
        <v>10</v>
      </c>
      <c r="I161" s="34">
        <f t="shared" si="9"/>
        <v>10</v>
      </c>
    </row>
    <row r="162" spans="1:9" ht="16.5" customHeight="1" outlineLevel="6">
      <c r="A162" s="26" t="s">
        <v>474</v>
      </c>
      <c r="B162" s="29">
        <v>951</v>
      </c>
      <c r="C162" s="30" t="s">
        <v>65</v>
      </c>
      <c r="D162" s="30" t="s">
        <v>417</v>
      </c>
      <c r="E162" s="30" t="s">
        <v>84</v>
      </c>
      <c r="F162" s="30"/>
      <c r="G162" s="34">
        <v>0</v>
      </c>
      <c r="H162" s="34">
        <v>10</v>
      </c>
      <c r="I162" s="34">
        <v>10</v>
      </c>
    </row>
    <row r="163" spans="1:9" ht="31.5" outlineLevel="6">
      <c r="A163" s="3" t="s">
        <v>122</v>
      </c>
      <c r="B163" s="19">
        <v>951</v>
      </c>
      <c r="C163" s="4" t="s">
        <v>65</v>
      </c>
      <c r="D163" s="4" t="s">
        <v>319</v>
      </c>
      <c r="E163" s="4" t="s">
        <v>5</v>
      </c>
      <c r="F163" s="4"/>
      <c r="G163" s="5">
        <f aca="true" t="shared" si="10" ref="G163:I164">G164</f>
        <v>50</v>
      </c>
      <c r="H163" s="5">
        <f t="shared" si="10"/>
        <v>50</v>
      </c>
      <c r="I163" s="5">
        <f t="shared" si="10"/>
        <v>50</v>
      </c>
    </row>
    <row r="164" spans="1:9" ht="17.25" customHeight="1" outlineLevel="6">
      <c r="A164" s="26" t="s">
        <v>472</v>
      </c>
      <c r="B164" s="29">
        <v>951</v>
      </c>
      <c r="C164" s="30" t="s">
        <v>65</v>
      </c>
      <c r="D164" s="30" t="s">
        <v>319</v>
      </c>
      <c r="E164" s="30" t="s">
        <v>83</v>
      </c>
      <c r="F164" s="30"/>
      <c r="G164" s="34">
        <f t="shared" si="10"/>
        <v>50</v>
      </c>
      <c r="H164" s="34">
        <f t="shared" si="10"/>
        <v>50</v>
      </c>
      <c r="I164" s="34">
        <f t="shared" si="10"/>
        <v>50</v>
      </c>
    </row>
    <row r="165" spans="1:9" ht="15.75" outlineLevel="6">
      <c r="A165" s="26" t="s">
        <v>474</v>
      </c>
      <c r="B165" s="29">
        <v>951</v>
      </c>
      <c r="C165" s="30" t="s">
        <v>65</v>
      </c>
      <c r="D165" s="30" t="s">
        <v>319</v>
      </c>
      <c r="E165" s="30" t="s">
        <v>84</v>
      </c>
      <c r="F165" s="30"/>
      <c r="G165" s="34">
        <v>50</v>
      </c>
      <c r="H165" s="34">
        <v>50</v>
      </c>
      <c r="I165" s="34">
        <v>50</v>
      </c>
    </row>
    <row r="166" spans="1:9" ht="15.75" outlineLevel="6">
      <c r="A166" s="31" t="s">
        <v>375</v>
      </c>
      <c r="B166" s="27">
        <v>951</v>
      </c>
      <c r="C166" s="28" t="s">
        <v>65</v>
      </c>
      <c r="D166" s="28" t="s">
        <v>377</v>
      </c>
      <c r="E166" s="28" t="s">
        <v>5</v>
      </c>
      <c r="F166" s="28"/>
      <c r="G166" s="14">
        <f>G167</f>
        <v>420.272</v>
      </c>
      <c r="H166" s="14">
        <f aca="true" t="shared" si="11" ref="H166:I168">H167</f>
        <v>650</v>
      </c>
      <c r="I166" s="14">
        <f t="shared" si="11"/>
        <v>650</v>
      </c>
    </row>
    <row r="167" spans="1:9" ht="47.25" outlineLevel="6">
      <c r="A167" s="3" t="s">
        <v>376</v>
      </c>
      <c r="B167" s="19">
        <v>951</v>
      </c>
      <c r="C167" s="4" t="s">
        <v>65</v>
      </c>
      <c r="D167" s="4" t="s">
        <v>378</v>
      </c>
      <c r="E167" s="4" t="s">
        <v>5</v>
      </c>
      <c r="F167" s="4"/>
      <c r="G167" s="5">
        <f>G168</f>
        <v>420.272</v>
      </c>
      <c r="H167" s="5">
        <f t="shared" si="11"/>
        <v>650</v>
      </c>
      <c r="I167" s="5">
        <f t="shared" si="11"/>
        <v>650</v>
      </c>
    </row>
    <row r="168" spans="1:9" ht="31.5" outlineLevel="6">
      <c r="A168" s="26" t="s">
        <v>472</v>
      </c>
      <c r="B168" s="29">
        <v>951</v>
      </c>
      <c r="C168" s="30" t="s">
        <v>65</v>
      </c>
      <c r="D168" s="30" t="s">
        <v>378</v>
      </c>
      <c r="E168" s="30" t="s">
        <v>83</v>
      </c>
      <c r="F168" s="30"/>
      <c r="G168" s="34">
        <f>G169</f>
        <v>420.272</v>
      </c>
      <c r="H168" s="34">
        <f t="shared" si="11"/>
        <v>650</v>
      </c>
      <c r="I168" s="34">
        <f t="shared" si="11"/>
        <v>650</v>
      </c>
    </row>
    <row r="169" spans="1:9" ht="15.75" outlineLevel="6">
      <c r="A169" s="26" t="s">
        <v>474</v>
      </c>
      <c r="B169" s="29">
        <v>951</v>
      </c>
      <c r="C169" s="30" t="s">
        <v>65</v>
      </c>
      <c r="D169" s="30" t="s">
        <v>378</v>
      </c>
      <c r="E169" s="30" t="s">
        <v>84</v>
      </c>
      <c r="F169" s="30"/>
      <c r="G169" s="34">
        <v>420.272</v>
      </c>
      <c r="H169" s="34">
        <v>650</v>
      </c>
      <c r="I169" s="34">
        <v>650</v>
      </c>
    </row>
    <row r="170" spans="1:9" ht="31.5" outlineLevel="6">
      <c r="A170" s="31" t="s">
        <v>182</v>
      </c>
      <c r="B170" s="27">
        <v>951</v>
      </c>
      <c r="C170" s="28" t="s">
        <v>65</v>
      </c>
      <c r="D170" s="28" t="s">
        <v>213</v>
      </c>
      <c r="E170" s="28" t="s">
        <v>5</v>
      </c>
      <c r="F170" s="28"/>
      <c r="G170" s="14">
        <f>G171</f>
        <v>20</v>
      </c>
      <c r="H170" s="14">
        <f aca="true" t="shared" si="12" ref="H170:I172">H171</f>
        <v>20</v>
      </c>
      <c r="I170" s="14">
        <f t="shared" si="12"/>
        <v>20</v>
      </c>
    </row>
    <row r="171" spans="1:9" ht="47.25" outlineLevel="6">
      <c r="A171" s="3" t="s">
        <v>123</v>
      </c>
      <c r="B171" s="19">
        <v>951</v>
      </c>
      <c r="C171" s="4" t="s">
        <v>65</v>
      </c>
      <c r="D171" s="4" t="s">
        <v>320</v>
      </c>
      <c r="E171" s="4" t="s">
        <v>5</v>
      </c>
      <c r="F171" s="4"/>
      <c r="G171" s="5">
        <f>G172</f>
        <v>20</v>
      </c>
      <c r="H171" s="5">
        <f t="shared" si="12"/>
        <v>20</v>
      </c>
      <c r="I171" s="5">
        <f t="shared" si="12"/>
        <v>20</v>
      </c>
    </row>
    <row r="172" spans="1:9" ht="19.5" customHeight="1" outlineLevel="6">
      <c r="A172" s="26" t="s">
        <v>472</v>
      </c>
      <c r="B172" s="29">
        <v>951</v>
      </c>
      <c r="C172" s="30" t="s">
        <v>65</v>
      </c>
      <c r="D172" s="30" t="s">
        <v>320</v>
      </c>
      <c r="E172" s="30" t="s">
        <v>83</v>
      </c>
      <c r="F172" s="30"/>
      <c r="G172" s="34">
        <f>G173</f>
        <v>20</v>
      </c>
      <c r="H172" s="34">
        <f t="shared" si="12"/>
        <v>20</v>
      </c>
      <c r="I172" s="34">
        <f t="shared" si="12"/>
        <v>20</v>
      </c>
    </row>
    <row r="173" spans="1:9" ht="15.75" outlineLevel="6">
      <c r="A173" s="26" t="s">
        <v>474</v>
      </c>
      <c r="B173" s="29">
        <v>951</v>
      </c>
      <c r="C173" s="30" t="s">
        <v>65</v>
      </c>
      <c r="D173" s="30" t="s">
        <v>320</v>
      </c>
      <c r="E173" s="30" t="s">
        <v>84</v>
      </c>
      <c r="F173" s="30"/>
      <c r="G173" s="34">
        <v>20</v>
      </c>
      <c r="H173" s="34">
        <v>20</v>
      </c>
      <c r="I173" s="34">
        <v>20</v>
      </c>
    </row>
    <row r="174" spans="1:9" ht="31.5" outlineLevel="6">
      <c r="A174" s="31" t="s">
        <v>379</v>
      </c>
      <c r="B174" s="27">
        <v>951</v>
      </c>
      <c r="C174" s="28" t="s">
        <v>65</v>
      </c>
      <c r="D174" s="28" t="s">
        <v>381</v>
      </c>
      <c r="E174" s="28" t="s">
        <v>5</v>
      </c>
      <c r="F174" s="28"/>
      <c r="G174" s="59">
        <f aca="true" t="shared" si="13" ref="G174:I175">G175</f>
        <v>60</v>
      </c>
      <c r="H174" s="59">
        <f t="shared" si="13"/>
        <v>60</v>
      </c>
      <c r="I174" s="59">
        <f t="shared" si="13"/>
        <v>60</v>
      </c>
    </row>
    <row r="175" spans="1:9" ht="31.5" outlineLevel="6">
      <c r="A175" s="3" t="s">
        <v>380</v>
      </c>
      <c r="B175" s="19">
        <v>951</v>
      </c>
      <c r="C175" s="4" t="s">
        <v>65</v>
      </c>
      <c r="D175" s="4" t="s">
        <v>382</v>
      </c>
      <c r="E175" s="4" t="s">
        <v>257</v>
      </c>
      <c r="F175" s="4"/>
      <c r="G175" s="61">
        <f t="shared" si="13"/>
        <v>60</v>
      </c>
      <c r="H175" s="61">
        <f t="shared" si="13"/>
        <v>60</v>
      </c>
      <c r="I175" s="61">
        <f t="shared" si="13"/>
        <v>60</v>
      </c>
    </row>
    <row r="176" spans="1:9" ht="31.5" outlineLevel="6">
      <c r="A176" s="35" t="s">
        <v>487</v>
      </c>
      <c r="B176" s="29">
        <v>951</v>
      </c>
      <c r="C176" s="30" t="s">
        <v>65</v>
      </c>
      <c r="D176" s="30" t="s">
        <v>382</v>
      </c>
      <c r="E176" s="30" t="s">
        <v>486</v>
      </c>
      <c r="F176" s="30"/>
      <c r="G176" s="58">
        <v>60</v>
      </c>
      <c r="H176" s="58">
        <v>60</v>
      </c>
      <c r="I176" s="58">
        <v>60</v>
      </c>
    </row>
    <row r="177" spans="1:9" ht="31.5" outlineLevel="6">
      <c r="A177" s="31" t="s">
        <v>273</v>
      </c>
      <c r="B177" s="27">
        <v>951</v>
      </c>
      <c r="C177" s="28" t="s">
        <v>65</v>
      </c>
      <c r="D177" s="28" t="s">
        <v>263</v>
      </c>
      <c r="E177" s="28" t="s">
        <v>5</v>
      </c>
      <c r="F177" s="28"/>
      <c r="G177" s="59">
        <f aca="true" t="shared" si="14" ref="G177:I178">G178</f>
        <v>29.90415</v>
      </c>
      <c r="H177" s="59">
        <f t="shared" si="14"/>
        <v>30</v>
      </c>
      <c r="I177" s="59">
        <f t="shared" si="14"/>
        <v>30</v>
      </c>
    </row>
    <row r="178" spans="1:9" ht="31.5" outlineLevel="6">
      <c r="A178" s="3" t="s">
        <v>472</v>
      </c>
      <c r="B178" s="19">
        <v>951</v>
      </c>
      <c r="C178" s="4" t="s">
        <v>65</v>
      </c>
      <c r="D178" s="4" t="s">
        <v>321</v>
      </c>
      <c r="E178" s="4" t="s">
        <v>83</v>
      </c>
      <c r="F178" s="4"/>
      <c r="G178" s="61">
        <f t="shared" si="14"/>
        <v>29.90415</v>
      </c>
      <c r="H178" s="61">
        <f t="shared" si="14"/>
        <v>30</v>
      </c>
      <c r="I178" s="61">
        <f t="shared" si="14"/>
        <v>30</v>
      </c>
    </row>
    <row r="179" spans="1:9" ht="15.75" outlineLevel="6">
      <c r="A179" s="35" t="s">
        <v>474</v>
      </c>
      <c r="B179" s="29">
        <v>951</v>
      </c>
      <c r="C179" s="30" t="s">
        <v>65</v>
      </c>
      <c r="D179" s="30" t="s">
        <v>321</v>
      </c>
      <c r="E179" s="30" t="s">
        <v>84</v>
      </c>
      <c r="F179" s="30"/>
      <c r="G179" s="58">
        <v>29.90415</v>
      </c>
      <c r="H179" s="58">
        <v>30</v>
      </c>
      <c r="I179" s="58">
        <v>30</v>
      </c>
    </row>
    <row r="180" spans="1:9" ht="47.25" outlineLevel="6">
      <c r="A180" s="31" t="s">
        <v>274</v>
      </c>
      <c r="B180" s="27">
        <v>951</v>
      </c>
      <c r="C180" s="28" t="s">
        <v>65</v>
      </c>
      <c r="D180" s="28" t="s">
        <v>264</v>
      </c>
      <c r="E180" s="28" t="s">
        <v>5</v>
      </c>
      <c r="F180" s="28"/>
      <c r="G180" s="88">
        <f>G181+G186+G184</f>
        <v>4064.2993</v>
      </c>
      <c r="H180" s="88">
        <f>H181+H186+H184</f>
        <v>500</v>
      </c>
      <c r="I180" s="88">
        <f>I181+I186+I184</f>
        <v>0</v>
      </c>
    </row>
    <row r="181" spans="1:9" ht="15" customHeight="1" outlineLevel="6">
      <c r="A181" s="3" t="s">
        <v>472</v>
      </c>
      <c r="B181" s="19">
        <v>951</v>
      </c>
      <c r="C181" s="4" t="s">
        <v>65</v>
      </c>
      <c r="D181" s="4" t="s">
        <v>322</v>
      </c>
      <c r="E181" s="4" t="s">
        <v>83</v>
      </c>
      <c r="F181" s="4"/>
      <c r="G181" s="61">
        <f>G182+G183</f>
        <v>4012.2993</v>
      </c>
      <c r="H181" s="61">
        <f>H182+H183</f>
        <v>498</v>
      </c>
      <c r="I181" s="61">
        <f>I182+I183</f>
        <v>0</v>
      </c>
    </row>
    <row r="182" spans="1:9" ht="29.25" customHeight="1" outlineLevel="6">
      <c r="A182" s="26" t="s">
        <v>473</v>
      </c>
      <c r="B182" s="29">
        <v>951</v>
      </c>
      <c r="C182" s="30" t="s">
        <v>65</v>
      </c>
      <c r="D182" s="30" t="s">
        <v>322</v>
      </c>
      <c r="E182" s="30" t="s">
        <v>255</v>
      </c>
      <c r="F182" s="30"/>
      <c r="G182" s="58">
        <v>1329.0265</v>
      </c>
      <c r="H182" s="58">
        <v>0</v>
      </c>
      <c r="I182" s="58">
        <v>0</v>
      </c>
    </row>
    <row r="183" spans="1:9" ht="15.75" outlineLevel="6">
      <c r="A183" s="35" t="s">
        <v>474</v>
      </c>
      <c r="B183" s="29">
        <v>951</v>
      </c>
      <c r="C183" s="30" t="s">
        <v>65</v>
      </c>
      <c r="D183" s="30" t="s">
        <v>322</v>
      </c>
      <c r="E183" s="30" t="s">
        <v>84</v>
      </c>
      <c r="F183" s="30"/>
      <c r="G183" s="58">
        <f>2733.2728-50</f>
        <v>2683.2728</v>
      </c>
      <c r="H183" s="58">
        <v>498</v>
      </c>
      <c r="I183" s="58">
        <v>0</v>
      </c>
    </row>
    <row r="184" spans="1:9" ht="15.75" outlineLevel="6">
      <c r="A184" s="3" t="s">
        <v>258</v>
      </c>
      <c r="B184" s="19">
        <v>951</v>
      </c>
      <c r="C184" s="4" t="s">
        <v>65</v>
      </c>
      <c r="D184" s="4" t="s">
        <v>322</v>
      </c>
      <c r="E184" s="4" t="s">
        <v>259</v>
      </c>
      <c r="F184" s="4"/>
      <c r="G184" s="61">
        <f>G185</f>
        <v>50</v>
      </c>
      <c r="H184" s="61">
        <f>H185</f>
        <v>0</v>
      </c>
      <c r="I184" s="61">
        <f>I185</f>
        <v>0</v>
      </c>
    </row>
    <row r="185" spans="1:9" ht="30" customHeight="1" outlineLevel="6">
      <c r="A185" s="26" t="s">
        <v>479</v>
      </c>
      <c r="B185" s="29">
        <v>951</v>
      </c>
      <c r="C185" s="30" t="s">
        <v>65</v>
      </c>
      <c r="D185" s="30" t="s">
        <v>322</v>
      </c>
      <c r="E185" s="30" t="s">
        <v>260</v>
      </c>
      <c r="F185" s="30"/>
      <c r="G185" s="58">
        <v>50</v>
      </c>
      <c r="H185" s="58">
        <v>0</v>
      </c>
      <c r="I185" s="58">
        <v>0</v>
      </c>
    </row>
    <row r="186" spans="1:9" ht="15.75" outlineLevel="6">
      <c r="A186" s="3" t="s">
        <v>88</v>
      </c>
      <c r="B186" s="19">
        <v>951</v>
      </c>
      <c r="C186" s="4" t="s">
        <v>65</v>
      </c>
      <c r="D186" s="4" t="s">
        <v>322</v>
      </c>
      <c r="E186" s="4" t="s">
        <v>85</v>
      </c>
      <c r="F186" s="4"/>
      <c r="G186" s="61">
        <f>G187</f>
        <v>2</v>
      </c>
      <c r="H186" s="61">
        <f>H187</f>
        <v>2</v>
      </c>
      <c r="I186" s="61">
        <f>I187</f>
        <v>0</v>
      </c>
    </row>
    <row r="187" spans="1:9" ht="15.75" outlineLevel="6">
      <c r="A187" s="26" t="s">
        <v>482</v>
      </c>
      <c r="B187" s="29">
        <v>951</v>
      </c>
      <c r="C187" s="30" t="s">
        <v>65</v>
      </c>
      <c r="D187" s="30" t="s">
        <v>322</v>
      </c>
      <c r="E187" s="30" t="s">
        <v>87</v>
      </c>
      <c r="F187" s="30"/>
      <c r="G187" s="58">
        <v>2</v>
      </c>
      <c r="H187" s="58">
        <v>2</v>
      </c>
      <c r="I187" s="58">
        <v>0</v>
      </c>
    </row>
    <row r="188" spans="1:9" ht="31.5" outlineLevel="6">
      <c r="A188" s="39" t="s">
        <v>50</v>
      </c>
      <c r="B188" s="16">
        <v>951</v>
      </c>
      <c r="C188" s="12" t="s">
        <v>49</v>
      </c>
      <c r="D188" s="12" t="s">
        <v>205</v>
      </c>
      <c r="E188" s="12" t="s">
        <v>5</v>
      </c>
      <c r="F188" s="12"/>
      <c r="G188" s="13">
        <f>G189+G195</f>
        <v>986.4999999999999</v>
      </c>
      <c r="H188" s="13">
        <f>H189+H195</f>
        <v>500</v>
      </c>
      <c r="I188" s="13">
        <f>I189+I195</f>
        <v>50</v>
      </c>
    </row>
    <row r="189" spans="1:9" ht="18" customHeight="1" outlineLevel="6">
      <c r="A189" s="6" t="s">
        <v>30</v>
      </c>
      <c r="B189" s="17">
        <v>951</v>
      </c>
      <c r="C189" s="7" t="s">
        <v>10</v>
      </c>
      <c r="D189" s="7" t="s">
        <v>205</v>
      </c>
      <c r="E189" s="7" t="s">
        <v>5</v>
      </c>
      <c r="F189" s="7"/>
      <c r="G189" s="8">
        <f aca="true" t="shared" si="15" ref="G189:I193">G190</f>
        <v>118.9</v>
      </c>
      <c r="H189" s="8">
        <f t="shared" si="15"/>
        <v>500</v>
      </c>
      <c r="I189" s="8">
        <f t="shared" si="15"/>
        <v>50</v>
      </c>
    </row>
    <row r="190" spans="1:9" ht="34.5" customHeight="1" outlineLevel="3">
      <c r="A190" s="43" t="s">
        <v>112</v>
      </c>
      <c r="B190" s="17">
        <v>951</v>
      </c>
      <c r="C190" s="7" t="s">
        <v>10</v>
      </c>
      <c r="D190" s="7" t="s">
        <v>206</v>
      </c>
      <c r="E190" s="7" t="s">
        <v>5</v>
      </c>
      <c r="F190" s="7"/>
      <c r="G190" s="8">
        <f t="shared" si="15"/>
        <v>118.9</v>
      </c>
      <c r="H190" s="8">
        <f t="shared" si="15"/>
        <v>500</v>
      </c>
      <c r="I190" s="8">
        <f t="shared" si="15"/>
        <v>50</v>
      </c>
    </row>
    <row r="191" spans="1:9" ht="18.75" customHeight="1" outlineLevel="3">
      <c r="A191" s="43" t="s">
        <v>113</v>
      </c>
      <c r="B191" s="17">
        <v>951</v>
      </c>
      <c r="C191" s="9" t="s">
        <v>10</v>
      </c>
      <c r="D191" s="9" t="s">
        <v>305</v>
      </c>
      <c r="E191" s="9" t="s">
        <v>5</v>
      </c>
      <c r="F191" s="9"/>
      <c r="G191" s="10">
        <f t="shared" si="15"/>
        <v>118.9</v>
      </c>
      <c r="H191" s="10">
        <f t="shared" si="15"/>
        <v>500</v>
      </c>
      <c r="I191" s="10">
        <f t="shared" si="15"/>
        <v>50</v>
      </c>
    </row>
    <row r="192" spans="1:9" ht="33.75" customHeight="1" outlineLevel="4">
      <c r="A192" s="31" t="s">
        <v>124</v>
      </c>
      <c r="B192" s="27">
        <v>951</v>
      </c>
      <c r="C192" s="28" t="s">
        <v>10</v>
      </c>
      <c r="D192" s="28" t="s">
        <v>323</v>
      </c>
      <c r="E192" s="28" t="s">
        <v>5</v>
      </c>
      <c r="F192" s="28"/>
      <c r="G192" s="14">
        <f t="shared" si="15"/>
        <v>118.9</v>
      </c>
      <c r="H192" s="14">
        <f t="shared" si="15"/>
        <v>500</v>
      </c>
      <c r="I192" s="14">
        <f t="shared" si="15"/>
        <v>50</v>
      </c>
    </row>
    <row r="193" spans="1:9" ht="17.25" customHeight="1" outlineLevel="5">
      <c r="A193" s="3" t="s">
        <v>472</v>
      </c>
      <c r="B193" s="19">
        <v>951</v>
      </c>
      <c r="C193" s="4" t="s">
        <v>10</v>
      </c>
      <c r="D193" s="4" t="s">
        <v>323</v>
      </c>
      <c r="E193" s="4" t="s">
        <v>83</v>
      </c>
      <c r="F193" s="4"/>
      <c r="G193" s="5">
        <f t="shared" si="15"/>
        <v>118.9</v>
      </c>
      <c r="H193" s="5">
        <f t="shared" si="15"/>
        <v>500</v>
      </c>
      <c r="I193" s="5">
        <f t="shared" si="15"/>
        <v>50</v>
      </c>
    </row>
    <row r="194" spans="1:9" ht="15.75" outlineLevel="5">
      <c r="A194" s="26" t="s">
        <v>474</v>
      </c>
      <c r="B194" s="29">
        <v>951</v>
      </c>
      <c r="C194" s="30" t="s">
        <v>10</v>
      </c>
      <c r="D194" s="30" t="s">
        <v>323</v>
      </c>
      <c r="E194" s="30" t="s">
        <v>84</v>
      </c>
      <c r="F194" s="30"/>
      <c r="G194" s="34">
        <v>118.9</v>
      </c>
      <c r="H194" s="34">
        <v>500</v>
      </c>
      <c r="I194" s="34">
        <v>50</v>
      </c>
    </row>
    <row r="195" spans="1:9" ht="31.5" outlineLevel="5">
      <c r="A195" s="6" t="s">
        <v>447</v>
      </c>
      <c r="B195" s="17">
        <v>951</v>
      </c>
      <c r="C195" s="7" t="s">
        <v>451</v>
      </c>
      <c r="D195" s="7" t="s">
        <v>205</v>
      </c>
      <c r="E195" s="7" t="s">
        <v>5</v>
      </c>
      <c r="F195" s="7"/>
      <c r="G195" s="8">
        <f aca="true" t="shared" si="16" ref="G195:I201">G196</f>
        <v>867.5999999999999</v>
      </c>
      <c r="H195" s="8">
        <f t="shared" si="16"/>
        <v>0</v>
      </c>
      <c r="I195" s="8">
        <f t="shared" si="16"/>
        <v>0</v>
      </c>
    </row>
    <row r="196" spans="1:9" ht="31.5" outlineLevel="5">
      <c r="A196" s="43" t="s">
        <v>112</v>
      </c>
      <c r="B196" s="17">
        <v>951</v>
      </c>
      <c r="C196" s="7" t="s">
        <v>451</v>
      </c>
      <c r="D196" s="7" t="s">
        <v>206</v>
      </c>
      <c r="E196" s="7" t="s">
        <v>5</v>
      </c>
      <c r="F196" s="7"/>
      <c r="G196" s="8">
        <f t="shared" si="16"/>
        <v>867.5999999999999</v>
      </c>
      <c r="H196" s="8">
        <f t="shared" si="16"/>
        <v>0</v>
      </c>
      <c r="I196" s="8">
        <f t="shared" si="16"/>
        <v>0</v>
      </c>
    </row>
    <row r="197" spans="1:9" ht="31.5" outlineLevel="5">
      <c r="A197" s="43" t="s">
        <v>113</v>
      </c>
      <c r="B197" s="17">
        <v>951</v>
      </c>
      <c r="C197" s="9" t="s">
        <v>451</v>
      </c>
      <c r="D197" s="9" t="s">
        <v>305</v>
      </c>
      <c r="E197" s="9" t="s">
        <v>5</v>
      </c>
      <c r="F197" s="9"/>
      <c r="G197" s="10">
        <f t="shared" si="16"/>
        <v>867.5999999999999</v>
      </c>
      <c r="H197" s="10">
        <f t="shared" si="16"/>
        <v>0</v>
      </c>
      <c r="I197" s="10">
        <f t="shared" si="16"/>
        <v>0</v>
      </c>
    </row>
    <row r="198" spans="1:9" ht="47.25" outlineLevel="5">
      <c r="A198" s="31" t="s">
        <v>448</v>
      </c>
      <c r="B198" s="27">
        <v>951</v>
      </c>
      <c r="C198" s="28" t="s">
        <v>451</v>
      </c>
      <c r="D198" s="28" t="s">
        <v>452</v>
      </c>
      <c r="E198" s="28" t="s">
        <v>5</v>
      </c>
      <c r="F198" s="28"/>
      <c r="G198" s="14">
        <f>G201+G199</f>
        <v>867.5999999999999</v>
      </c>
      <c r="H198" s="14">
        <f>H201+H199</f>
        <v>0</v>
      </c>
      <c r="I198" s="14">
        <f>I201+I199</f>
        <v>0</v>
      </c>
    </row>
    <row r="199" spans="1:9" ht="18" customHeight="1" outlineLevel="5">
      <c r="A199" s="3" t="s">
        <v>472</v>
      </c>
      <c r="B199" s="19">
        <v>951</v>
      </c>
      <c r="C199" s="4" t="s">
        <v>451</v>
      </c>
      <c r="D199" s="4" t="s">
        <v>452</v>
      </c>
      <c r="E199" s="4" t="s">
        <v>83</v>
      </c>
      <c r="F199" s="4"/>
      <c r="G199" s="5">
        <f>G200</f>
        <v>314.2</v>
      </c>
      <c r="H199" s="5">
        <f t="shared" si="16"/>
        <v>0</v>
      </c>
      <c r="I199" s="5">
        <f t="shared" si="16"/>
        <v>0</v>
      </c>
    </row>
    <row r="200" spans="1:9" ht="17.25" customHeight="1" outlineLevel="5">
      <c r="A200" s="26" t="s">
        <v>474</v>
      </c>
      <c r="B200" s="29">
        <v>951</v>
      </c>
      <c r="C200" s="30" t="s">
        <v>451</v>
      </c>
      <c r="D200" s="30" t="s">
        <v>452</v>
      </c>
      <c r="E200" s="30" t="s">
        <v>84</v>
      </c>
      <c r="F200" s="30"/>
      <c r="G200" s="34">
        <v>314.2</v>
      </c>
      <c r="H200" s="34">
        <v>0</v>
      </c>
      <c r="I200" s="34">
        <v>0</v>
      </c>
    </row>
    <row r="201" spans="1:9" ht="14.25" customHeight="1" outlineLevel="5">
      <c r="A201" s="3" t="s">
        <v>449</v>
      </c>
      <c r="B201" s="19">
        <v>951</v>
      </c>
      <c r="C201" s="4" t="s">
        <v>451</v>
      </c>
      <c r="D201" s="4" t="s">
        <v>452</v>
      </c>
      <c r="E201" s="4" t="s">
        <v>387</v>
      </c>
      <c r="F201" s="4"/>
      <c r="G201" s="5">
        <f>G202</f>
        <v>553.4</v>
      </c>
      <c r="H201" s="5">
        <f t="shared" si="16"/>
        <v>0</v>
      </c>
      <c r="I201" s="5">
        <f t="shared" si="16"/>
        <v>0</v>
      </c>
    </row>
    <row r="202" spans="1:9" ht="14.25" customHeight="1" outlineLevel="5">
      <c r="A202" s="26" t="s">
        <v>450</v>
      </c>
      <c r="B202" s="29">
        <v>951</v>
      </c>
      <c r="C202" s="30" t="s">
        <v>451</v>
      </c>
      <c r="D202" s="30" t="s">
        <v>452</v>
      </c>
      <c r="E202" s="30" t="s">
        <v>96</v>
      </c>
      <c r="F202" s="30"/>
      <c r="G202" s="34">
        <f>685.8-132.4</f>
        <v>553.4</v>
      </c>
      <c r="H202" s="34">
        <v>0</v>
      </c>
      <c r="I202" s="34">
        <v>0</v>
      </c>
    </row>
    <row r="203" spans="1:9" ht="18.75" outlineLevel="6">
      <c r="A203" s="39" t="s">
        <v>48</v>
      </c>
      <c r="B203" s="16">
        <v>951</v>
      </c>
      <c r="C203" s="12" t="s">
        <v>47</v>
      </c>
      <c r="D203" s="12" t="s">
        <v>205</v>
      </c>
      <c r="E203" s="12" t="s">
        <v>5</v>
      </c>
      <c r="F203" s="12"/>
      <c r="G203" s="80">
        <f>G220+G233+G204+G210</f>
        <v>26197.22818</v>
      </c>
      <c r="H203" s="80">
        <f>H220+H233+H204+H210</f>
        <v>21729.39245</v>
      </c>
      <c r="I203" s="80">
        <f>I220+I233+I204+I210</f>
        <v>21729.39245</v>
      </c>
    </row>
    <row r="204" spans="1:9" ht="15.75" outlineLevel="6">
      <c r="A204" s="25" t="s">
        <v>171</v>
      </c>
      <c r="B204" s="17">
        <v>951</v>
      </c>
      <c r="C204" s="7" t="s">
        <v>173</v>
      </c>
      <c r="D204" s="7" t="s">
        <v>205</v>
      </c>
      <c r="E204" s="7" t="s">
        <v>5</v>
      </c>
      <c r="F204" s="7"/>
      <c r="G204" s="82">
        <f>G205</f>
        <v>1479.17443</v>
      </c>
      <c r="H204" s="57">
        <f aca="true" t="shared" si="17" ref="H204:I208">H205</f>
        <v>426.00537</v>
      </c>
      <c r="I204" s="57">
        <f t="shared" si="17"/>
        <v>426.00537</v>
      </c>
    </row>
    <row r="205" spans="1:9" ht="31.5" outlineLevel="6">
      <c r="A205" s="43" t="s">
        <v>112</v>
      </c>
      <c r="B205" s="17">
        <v>951</v>
      </c>
      <c r="C205" s="7" t="s">
        <v>173</v>
      </c>
      <c r="D205" s="7" t="s">
        <v>206</v>
      </c>
      <c r="E205" s="7" t="s">
        <v>5</v>
      </c>
      <c r="F205" s="7"/>
      <c r="G205" s="57">
        <f>G206</f>
        <v>1479.17443</v>
      </c>
      <c r="H205" s="57">
        <f t="shared" si="17"/>
        <v>426.00537</v>
      </c>
      <c r="I205" s="57">
        <f t="shared" si="17"/>
        <v>426.00537</v>
      </c>
    </row>
    <row r="206" spans="1:9" ht="31.5" outlineLevel="6">
      <c r="A206" s="43" t="s">
        <v>113</v>
      </c>
      <c r="B206" s="17">
        <v>951</v>
      </c>
      <c r="C206" s="7" t="s">
        <v>173</v>
      </c>
      <c r="D206" s="7" t="s">
        <v>305</v>
      </c>
      <c r="E206" s="7" t="s">
        <v>5</v>
      </c>
      <c r="F206" s="7"/>
      <c r="G206" s="57">
        <f>G207</f>
        <v>1479.17443</v>
      </c>
      <c r="H206" s="57">
        <f t="shared" si="17"/>
        <v>426.00537</v>
      </c>
      <c r="I206" s="57">
        <f t="shared" si="17"/>
        <v>426.00537</v>
      </c>
    </row>
    <row r="207" spans="1:9" ht="47.25" outlineLevel="6">
      <c r="A207" s="45" t="s">
        <v>172</v>
      </c>
      <c r="B207" s="27">
        <v>951</v>
      </c>
      <c r="C207" s="28" t="s">
        <v>173</v>
      </c>
      <c r="D207" s="28" t="s">
        <v>324</v>
      </c>
      <c r="E207" s="28" t="s">
        <v>5</v>
      </c>
      <c r="F207" s="28"/>
      <c r="G207" s="59">
        <f>G208</f>
        <v>1479.17443</v>
      </c>
      <c r="H207" s="59">
        <f t="shared" si="17"/>
        <v>426.00537</v>
      </c>
      <c r="I207" s="59">
        <f t="shared" si="17"/>
        <v>426.00537</v>
      </c>
    </row>
    <row r="208" spans="1:9" ht="18.75" customHeight="1" outlineLevel="6">
      <c r="A208" s="3" t="s">
        <v>472</v>
      </c>
      <c r="B208" s="19">
        <v>951</v>
      </c>
      <c r="C208" s="4" t="s">
        <v>173</v>
      </c>
      <c r="D208" s="4" t="s">
        <v>324</v>
      </c>
      <c r="E208" s="4" t="s">
        <v>83</v>
      </c>
      <c r="F208" s="4"/>
      <c r="G208" s="61">
        <f>G209</f>
        <v>1479.17443</v>
      </c>
      <c r="H208" s="61">
        <f t="shared" si="17"/>
        <v>426.00537</v>
      </c>
      <c r="I208" s="61">
        <f t="shared" si="17"/>
        <v>426.00537</v>
      </c>
    </row>
    <row r="209" spans="1:9" ht="15.75" outlineLevel="3">
      <c r="A209" s="26" t="s">
        <v>474</v>
      </c>
      <c r="B209" s="29">
        <v>951</v>
      </c>
      <c r="C209" s="30" t="s">
        <v>173</v>
      </c>
      <c r="D209" s="30" t="s">
        <v>324</v>
      </c>
      <c r="E209" s="30" t="s">
        <v>84</v>
      </c>
      <c r="F209" s="30"/>
      <c r="G209" s="58">
        <v>1479.17443</v>
      </c>
      <c r="H209" s="58">
        <v>426.00537</v>
      </c>
      <c r="I209" s="58">
        <v>426.00537</v>
      </c>
    </row>
    <row r="210" spans="1:9" ht="15.75" outlineLevel="3">
      <c r="A210" s="43" t="s">
        <v>277</v>
      </c>
      <c r="B210" s="17">
        <v>951</v>
      </c>
      <c r="C210" s="7" t="s">
        <v>279</v>
      </c>
      <c r="D210" s="7" t="s">
        <v>205</v>
      </c>
      <c r="E210" s="7" t="s">
        <v>5</v>
      </c>
      <c r="F210" s="7"/>
      <c r="G210" s="82">
        <f>G211+G215</f>
        <v>4803.38708</v>
      </c>
      <c r="H210" s="57">
        <f>H211+H215</f>
        <v>3803.38708</v>
      </c>
      <c r="I210" s="57">
        <f>I211+I215</f>
        <v>3803.38708</v>
      </c>
    </row>
    <row r="211" spans="1:9" ht="31.5" outlineLevel="3">
      <c r="A211" s="43" t="s">
        <v>112</v>
      </c>
      <c r="B211" s="17">
        <v>951</v>
      </c>
      <c r="C211" s="7" t="s">
        <v>279</v>
      </c>
      <c r="D211" s="7" t="s">
        <v>305</v>
      </c>
      <c r="E211" s="7" t="s">
        <v>5</v>
      </c>
      <c r="F211" s="7"/>
      <c r="G211" s="57">
        <f>G212</f>
        <v>3.38708</v>
      </c>
      <c r="H211" s="57">
        <f aca="true" t="shared" si="18" ref="H211:I213">H212</f>
        <v>3.38708</v>
      </c>
      <c r="I211" s="57">
        <f t="shared" si="18"/>
        <v>3.38708</v>
      </c>
    </row>
    <row r="212" spans="1:9" ht="78.75" outlineLevel="3">
      <c r="A212" s="31" t="s">
        <v>278</v>
      </c>
      <c r="B212" s="27">
        <v>951</v>
      </c>
      <c r="C212" s="28" t="s">
        <v>279</v>
      </c>
      <c r="D212" s="28" t="s">
        <v>325</v>
      </c>
      <c r="E212" s="28" t="s">
        <v>5</v>
      </c>
      <c r="F212" s="28"/>
      <c r="G212" s="59">
        <f>G213</f>
        <v>3.38708</v>
      </c>
      <c r="H212" s="59">
        <f t="shared" si="18"/>
        <v>3.38708</v>
      </c>
      <c r="I212" s="59">
        <f t="shared" si="18"/>
        <v>3.38708</v>
      </c>
    </row>
    <row r="213" spans="1:9" ht="31.5" outlineLevel="3">
      <c r="A213" s="3" t="s">
        <v>472</v>
      </c>
      <c r="B213" s="19">
        <v>951</v>
      </c>
      <c r="C213" s="4" t="s">
        <v>279</v>
      </c>
      <c r="D213" s="4" t="s">
        <v>325</v>
      </c>
      <c r="E213" s="4" t="s">
        <v>83</v>
      </c>
      <c r="F213" s="4"/>
      <c r="G213" s="61">
        <f>G214</f>
        <v>3.38708</v>
      </c>
      <c r="H213" s="61">
        <f t="shared" si="18"/>
        <v>3.38708</v>
      </c>
      <c r="I213" s="61">
        <f t="shared" si="18"/>
        <v>3.38708</v>
      </c>
    </row>
    <row r="214" spans="1:9" ht="15.75" outlineLevel="3">
      <c r="A214" s="26" t="s">
        <v>474</v>
      </c>
      <c r="B214" s="29">
        <v>951</v>
      </c>
      <c r="C214" s="30" t="s">
        <v>279</v>
      </c>
      <c r="D214" s="30" t="s">
        <v>325</v>
      </c>
      <c r="E214" s="30" t="s">
        <v>84</v>
      </c>
      <c r="F214" s="30"/>
      <c r="G214" s="58">
        <v>3.38708</v>
      </c>
      <c r="H214" s="58">
        <v>3.38708</v>
      </c>
      <c r="I214" s="58">
        <v>3.38708</v>
      </c>
    </row>
    <row r="215" spans="1:9" ht="15.75" outlineLevel="3">
      <c r="A215" s="11" t="s">
        <v>121</v>
      </c>
      <c r="B215" s="7">
        <v>951</v>
      </c>
      <c r="C215" s="7" t="s">
        <v>279</v>
      </c>
      <c r="D215" s="7" t="s">
        <v>205</v>
      </c>
      <c r="E215" s="7" t="s">
        <v>5</v>
      </c>
      <c r="F215" s="7"/>
      <c r="G215" s="57">
        <f>G216</f>
        <v>4800</v>
      </c>
      <c r="H215" s="57">
        <f aca="true" t="shared" si="19" ref="H215:I218">H216</f>
        <v>3800</v>
      </c>
      <c r="I215" s="57">
        <f t="shared" si="19"/>
        <v>3800</v>
      </c>
    </row>
    <row r="216" spans="1:9" ht="31.5" outlineLevel="3">
      <c r="A216" s="31" t="s">
        <v>383</v>
      </c>
      <c r="B216" s="28">
        <v>951</v>
      </c>
      <c r="C216" s="28" t="s">
        <v>279</v>
      </c>
      <c r="D216" s="28" t="s">
        <v>363</v>
      </c>
      <c r="E216" s="28" t="s">
        <v>5</v>
      </c>
      <c r="F216" s="28"/>
      <c r="G216" s="59">
        <f>G217</f>
        <v>4800</v>
      </c>
      <c r="H216" s="59">
        <f t="shared" si="19"/>
        <v>3800</v>
      </c>
      <c r="I216" s="59">
        <f t="shared" si="19"/>
        <v>3800</v>
      </c>
    </row>
    <row r="217" spans="1:9" ht="47.25" outlineLevel="3">
      <c r="A217" s="3" t="s">
        <v>390</v>
      </c>
      <c r="B217" s="4">
        <v>951</v>
      </c>
      <c r="C217" s="4" t="s">
        <v>279</v>
      </c>
      <c r="D217" s="4" t="s">
        <v>364</v>
      </c>
      <c r="E217" s="4" t="s">
        <v>5</v>
      </c>
      <c r="F217" s="4"/>
      <c r="G217" s="61">
        <f>G218</f>
        <v>4800</v>
      </c>
      <c r="H217" s="61">
        <f t="shared" si="19"/>
        <v>3800</v>
      </c>
      <c r="I217" s="61">
        <f t="shared" si="19"/>
        <v>3800</v>
      </c>
    </row>
    <row r="218" spans="1:9" ht="47.25" outlineLevel="3">
      <c r="A218" s="26" t="s">
        <v>292</v>
      </c>
      <c r="B218" s="30">
        <v>951</v>
      </c>
      <c r="C218" s="30" t="s">
        <v>279</v>
      </c>
      <c r="D218" s="30" t="s">
        <v>364</v>
      </c>
      <c r="E218" s="30" t="s">
        <v>290</v>
      </c>
      <c r="F218" s="30"/>
      <c r="G218" s="58">
        <f>G219</f>
        <v>4800</v>
      </c>
      <c r="H218" s="58">
        <f t="shared" si="19"/>
        <v>3800</v>
      </c>
      <c r="I218" s="58">
        <f t="shared" si="19"/>
        <v>3800</v>
      </c>
    </row>
    <row r="219" spans="1:9" ht="63" outlineLevel="3">
      <c r="A219" s="26" t="s">
        <v>293</v>
      </c>
      <c r="B219" s="30">
        <v>951</v>
      </c>
      <c r="C219" s="30" t="s">
        <v>279</v>
      </c>
      <c r="D219" s="30" t="s">
        <v>364</v>
      </c>
      <c r="E219" s="30" t="s">
        <v>291</v>
      </c>
      <c r="F219" s="30"/>
      <c r="G219" s="58">
        <v>4800</v>
      </c>
      <c r="H219" s="58">
        <v>3800</v>
      </c>
      <c r="I219" s="58">
        <v>3800</v>
      </c>
    </row>
    <row r="220" spans="1:9" ht="15.75" outlineLevel="3">
      <c r="A220" s="43" t="s">
        <v>125</v>
      </c>
      <c r="B220" s="17">
        <v>951</v>
      </c>
      <c r="C220" s="7" t="s">
        <v>53</v>
      </c>
      <c r="D220" s="7" t="s">
        <v>205</v>
      </c>
      <c r="E220" s="7" t="s">
        <v>5</v>
      </c>
      <c r="F220" s="7"/>
      <c r="G220" s="8">
        <f>G221</f>
        <v>17816</v>
      </c>
      <c r="H220" s="8">
        <f>H221</f>
        <v>17200</v>
      </c>
      <c r="I220" s="8">
        <f>I221</f>
        <v>17200</v>
      </c>
    </row>
    <row r="221" spans="1:9" ht="31.5" outlineLevel="3">
      <c r="A221" s="6" t="s">
        <v>183</v>
      </c>
      <c r="B221" s="17">
        <v>951</v>
      </c>
      <c r="C221" s="9" t="s">
        <v>53</v>
      </c>
      <c r="D221" s="9" t="s">
        <v>214</v>
      </c>
      <c r="E221" s="9" t="s">
        <v>5</v>
      </c>
      <c r="F221" s="9"/>
      <c r="G221" s="101">
        <f>G225+G228+G230+G222</f>
        <v>17816</v>
      </c>
      <c r="H221" s="101">
        <f>H225+H228+H230+H222</f>
        <v>17200</v>
      </c>
      <c r="I221" s="101">
        <f>I225+I228+I230+I222</f>
        <v>17200</v>
      </c>
    </row>
    <row r="222" spans="1:9" ht="63" outlineLevel="3">
      <c r="A222" s="31" t="s">
        <v>444</v>
      </c>
      <c r="B222" s="27">
        <v>951</v>
      </c>
      <c r="C222" s="28" t="s">
        <v>53</v>
      </c>
      <c r="D222" s="28" t="s">
        <v>443</v>
      </c>
      <c r="E222" s="28" t="s">
        <v>5</v>
      </c>
      <c r="F222" s="28"/>
      <c r="G222" s="59">
        <f aca="true" t="shared" si="20" ref="G222:I223">G223</f>
        <v>0</v>
      </c>
      <c r="H222" s="59">
        <f t="shared" si="20"/>
        <v>1000</v>
      </c>
      <c r="I222" s="59">
        <f t="shared" si="20"/>
        <v>1000</v>
      </c>
    </row>
    <row r="223" spans="1:9" ht="31.5" outlineLevel="3">
      <c r="A223" s="3" t="s">
        <v>472</v>
      </c>
      <c r="B223" s="19">
        <v>951</v>
      </c>
      <c r="C223" s="4" t="s">
        <v>53</v>
      </c>
      <c r="D223" s="4" t="s">
        <v>443</v>
      </c>
      <c r="E223" s="4" t="s">
        <v>83</v>
      </c>
      <c r="F223" s="4"/>
      <c r="G223" s="61">
        <f t="shared" si="20"/>
        <v>0</v>
      </c>
      <c r="H223" s="61">
        <f t="shared" si="20"/>
        <v>1000</v>
      </c>
      <c r="I223" s="61">
        <f t="shared" si="20"/>
        <v>1000</v>
      </c>
    </row>
    <row r="224" spans="1:9" ht="15.75" outlineLevel="3">
      <c r="A224" s="26" t="s">
        <v>474</v>
      </c>
      <c r="B224" s="29">
        <v>951</v>
      </c>
      <c r="C224" s="30" t="s">
        <v>53</v>
      </c>
      <c r="D224" s="30" t="s">
        <v>443</v>
      </c>
      <c r="E224" s="30" t="s">
        <v>84</v>
      </c>
      <c r="F224" s="30"/>
      <c r="G224" s="58">
        <v>0</v>
      </c>
      <c r="H224" s="58">
        <v>1000</v>
      </c>
      <c r="I224" s="58">
        <v>1000</v>
      </c>
    </row>
    <row r="225" spans="1:9" ht="63" outlineLevel="3">
      <c r="A225" s="31" t="s">
        <v>304</v>
      </c>
      <c r="B225" s="27">
        <v>951</v>
      </c>
      <c r="C225" s="28" t="s">
        <v>53</v>
      </c>
      <c r="D225" s="28" t="s">
        <v>326</v>
      </c>
      <c r="E225" s="28" t="s">
        <v>5</v>
      </c>
      <c r="F225" s="28"/>
      <c r="G225" s="59">
        <f aca="true" t="shared" si="21" ref="G225:I226">G226</f>
        <v>1266.04</v>
      </c>
      <c r="H225" s="59">
        <f t="shared" si="21"/>
        <v>950.04</v>
      </c>
      <c r="I225" s="59">
        <f t="shared" si="21"/>
        <v>950.04</v>
      </c>
    </row>
    <row r="226" spans="1:9" ht="18.75" customHeight="1" outlineLevel="4">
      <c r="A226" s="3" t="s">
        <v>472</v>
      </c>
      <c r="B226" s="19">
        <v>951</v>
      </c>
      <c r="C226" s="4" t="s">
        <v>53</v>
      </c>
      <c r="D226" s="4" t="s">
        <v>326</v>
      </c>
      <c r="E226" s="4" t="s">
        <v>83</v>
      </c>
      <c r="F226" s="4"/>
      <c r="G226" s="61">
        <f t="shared" si="21"/>
        <v>1266.04</v>
      </c>
      <c r="H226" s="61">
        <f t="shared" si="21"/>
        <v>950.04</v>
      </c>
      <c r="I226" s="61">
        <f t="shared" si="21"/>
        <v>950.04</v>
      </c>
    </row>
    <row r="227" spans="1:9" ht="15.75" outlineLevel="5">
      <c r="A227" s="26" t="s">
        <v>474</v>
      </c>
      <c r="B227" s="29">
        <v>951</v>
      </c>
      <c r="C227" s="30" t="s">
        <v>53</v>
      </c>
      <c r="D227" s="30" t="s">
        <v>326</v>
      </c>
      <c r="E227" s="30" t="s">
        <v>84</v>
      </c>
      <c r="F227" s="30"/>
      <c r="G227" s="58">
        <v>1266.04</v>
      </c>
      <c r="H227" s="58">
        <v>950.04</v>
      </c>
      <c r="I227" s="58">
        <v>950.04</v>
      </c>
    </row>
    <row r="228" spans="1:9" ht="63" outlineLevel="5">
      <c r="A228" s="31" t="s">
        <v>178</v>
      </c>
      <c r="B228" s="27">
        <v>951</v>
      </c>
      <c r="C228" s="28" t="s">
        <v>53</v>
      </c>
      <c r="D228" s="28" t="s">
        <v>327</v>
      </c>
      <c r="E228" s="28" t="s">
        <v>5</v>
      </c>
      <c r="F228" s="28"/>
      <c r="G228" s="59">
        <f>G229</f>
        <v>16549.96</v>
      </c>
      <c r="H228" s="59">
        <f>H229</f>
        <v>15249.96</v>
      </c>
      <c r="I228" s="59">
        <f>I229</f>
        <v>15249.96</v>
      </c>
    </row>
    <row r="229" spans="1:9" ht="19.5" customHeight="1" outlineLevel="6">
      <c r="A229" s="26" t="s">
        <v>97</v>
      </c>
      <c r="B229" s="29">
        <v>951</v>
      </c>
      <c r="C229" s="30" t="s">
        <v>53</v>
      </c>
      <c r="D229" s="30" t="s">
        <v>327</v>
      </c>
      <c r="E229" s="30" t="s">
        <v>96</v>
      </c>
      <c r="F229" s="30"/>
      <c r="G229" s="58">
        <v>16549.96</v>
      </c>
      <c r="H229" s="58">
        <v>15249.96</v>
      </c>
      <c r="I229" s="58">
        <v>15249.96</v>
      </c>
    </row>
    <row r="230" spans="1:9" ht="45.75" customHeight="1" outlineLevel="6">
      <c r="A230" s="31" t="s">
        <v>367</v>
      </c>
      <c r="B230" s="27">
        <v>951</v>
      </c>
      <c r="C230" s="28" t="s">
        <v>53</v>
      </c>
      <c r="D230" s="28" t="s">
        <v>368</v>
      </c>
      <c r="E230" s="28" t="s">
        <v>5</v>
      </c>
      <c r="F230" s="28"/>
      <c r="G230" s="59">
        <f aca="true" t="shared" si="22" ref="G230:I231">G231</f>
        <v>0</v>
      </c>
      <c r="H230" s="59">
        <f t="shared" si="22"/>
        <v>0</v>
      </c>
      <c r="I230" s="59">
        <f t="shared" si="22"/>
        <v>0</v>
      </c>
    </row>
    <row r="231" spans="1:9" ht="19.5" customHeight="1" outlineLevel="6">
      <c r="A231" s="3" t="s">
        <v>472</v>
      </c>
      <c r="B231" s="19">
        <v>951</v>
      </c>
      <c r="C231" s="4" t="s">
        <v>53</v>
      </c>
      <c r="D231" s="4" t="s">
        <v>368</v>
      </c>
      <c r="E231" s="4" t="s">
        <v>83</v>
      </c>
      <c r="F231" s="4"/>
      <c r="G231" s="61">
        <f t="shared" si="22"/>
        <v>0</v>
      </c>
      <c r="H231" s="61">
        <f t="shared" si="22"/>
        <v>0</v>
      </c>
      <c r="I231" s="61">
        <f t="shared" si="22"/>
        <v>0</v>
      </c>
    </row>
    <row r="232" spans="1:9" ht="16.5" customHeight="1" outlineLevel="6">
      <c r="A232" s="26" t="s">
        <v>474</v>
      </c>
      <c r="B232" s="29">
        <v>951</v>
      </c>
      <c r="C232" s="30" t="s">
        <v>53</v>
      </c>
      <c r="D232" s="30" t="s">
        <v>368</v>
      </c>
      <c r="E232" s="30" t="s">
        <v>84</v>
      </c>
      <c r="F232" s="30"/>
      <c r="G232" s="58">
        <v>0</v>
      </c>
      <c r="H232" s="58">
        <v>0</v>
      </c>
      <c r="I232" s="58">
        <v>0</v>
      </c>
    </row>
    <row r="233" spans="1:9" ht="15.75" outlineLevel="4">
      <c r="A233" s="6" t="s">
        <v>31</v>
      </c>
      <c r="B233" s="17">
        <v>951</v>
      </c>
      <c r="C233" s="7" t="s">
        <v>11</v>
      </c>
      <c r="D233" s="7" t="s">
        <v>205</v>
      </c>
      <c r="E233" s="7" t="s">
        <v>5</v>
      </c>
      <c r="F233" s="7"/>
      <c r="G233" s="82">
        <f aca="true" t="shared" si="23" ref="G233:I234">G234</f>
        <v>2098.66667</v>
      </c>
      <c r="H233" s="82">
        <f t="shared" si="23"/>
        <v>300</v>
      </c>
      <c r="I233" s="82">
        <f t="shared" si="23"/>
        <v>300</v>
      </c>
    </row>
    <row r="234" spans="1:9" ht="15.75" outlineLevel="5">
      <c r="A234" s="11" t="s">
        <v>121</v>
      </c>
      <c r="B234" s="17">
        <v>951</v>
      </c>
      <c r="C234" s="7" t="s">
        <v>11</v>
      </c>
      <c r="D234" s="7" t="s">
        <v>205</v>
      </c>
      <c r="E234" s="7" t="s">
        <v>5</v>
      </c>
      <c r="F234" s="7"/>
      <c r="G234" s="57">
        <f t="shared" si="23"/>
        <v>2098.66667</v>
      </c>
      <c r="H234" s="57">
        <f t="shared" si="23"/>
        <v>300</v>
      </c>
      <c r="I234" s="57">
        <f t="shared" si="23"/>
        <v>300</v>
      </c>
    </row>
    <row r="235" spans="1:9" ht="47.25" outlineLevel="6">
      <c r="A235" s="31" t="s">
        <v>274</v>
      </c>
      <c r="B235" s="27">
        <v>951</v>
      </c>
      <c r="C235" s="28" t="s">
        <v>11</v>
      </c>
      <c r="D235" s="28" t="s">
        <v>264</v>
      </c>
      <c r="E235" s="28" t="s">
        <v>5</v>
      </c>
      <c r="F235" s="30"/>
      <c r="G235" s="59">
        <f aca="true" t="shared" si="24" ref="G235:I236">G236</f>
        <v>2098.66667</v>
      </c>
      <c r="H235" s="59">
        <f t="shared" si="24"/>
        <v>300</v>
      </c>
      <c r="I235" s="59">
        <f t="shared" si="24"/>
        <v>300</v>
      </c>
    </row>
    <row r="236" spans="1:9" ht="31.5" outlineLevel="6">
      <c r="A236" s="3" t="s">
        <v>472</v>
      </c>
      <c r="B236" s="19">
        <v>951</v>
      </c>
      <c r="C236" s="4" t="s">
        <v>11</v>
      </c>
      <c r="D236" s="4" t="s">
        <v>322</v>
      </c>
      <c r="E236" s="4" t="s">
        <v>83</v>
      </c>
      <c r="F236" s="30"/>
      <c r="G236" s="61">
        <f t="shared" si="24"/>
        <v>2098.66667</v>
      </c>
      <c r="H236" s="61">
        <f t="shared" si="24"/>
        <v>300</v>
      </c>
      <c r="I236" s="61">
        <f t="shared" si="24"/>
        <v>300</v>
      </c>
    </row>
    <row r="237" spans="1:9" ht="15.75" outlineLevel="6">
      <c r="A237" s="35" t="s">
        <v>474</v>
      </c>
      <c r="B237" s="29">
        <v>951</v>
      </c>
      <c r="C237" s="30" t="s">
        <v>11</v>
      </c>
      <c r="D237" s="30" t="s">
        <v>322</v>
      </c>
      <c r="E237" s="30" t="s">
        <v>84</v>
      </c>
      <c r="F237" s="30"/>
      <c r="G237" s="58">
        <v>2098.66667</v>
      </c>
      <c r="H237" s="58">
        <v>300</v>
      </c>
      <c r="I237" s="58">
        <v>300</v>
      </c>
    </row>
    <row r="238" spans="1:9" ht="15.75" outlineLevel="3">
      <c r="A238" s="39" t="s">
        <v>54</v>
      </c>
      <c r="B238" s="16">
        <v>951</v>
      </c>
      <c r="C238" s="20" t="s">
        <v>46</v>
      </c>
      <c r="D238" s="20" t="s">
        <v>205</v>
      </c>
      <c r="E238" s="20" t="s">
        <v>5</v>
      </c>
      <c r="F238" s="20"/>
      <c r="G238" s="84">
        <f>G275+G239+G246</f>
        <v>44056.393039999995</v>
      </c>
      <c r="H238" s="84">
        <f>H275+H239+H246</f>
        <v>5621.26992</v>
      </c>
      <c r="I238" s="84">
        <f>I275+I239+I246</f>
        <v>4121.32072</v>
      </c>
    </row>
    <row r="239" spans="1:9" ht="15.75" outlineLevel="3">
      <c r="A239" s="25" t="s">
        <v>175</v>
      </c>
      <c r="B239" s="17">
        <v>951</v>
      </c>
      <c r="C239" s="7" t="s">
        <v>176</v>
      </c>
      <c r="D239" s="7" t="s">
        <v>205</v>
      </c>
      <c r="E239" s="7" t="s">
        <v>5</v>
      </c>
      <c r="F239" s="7"/>
      <c r="G239" s="106">
        <f>G240</f>
        <v>7535.5626999999995</v>
      </c>
      <c r="H239" s="57">
        <f aca="true" t="shared" si="25" ref="H239:I242">H240</f>
        <v>1500</v>
      </c>
      <c r="I239" s="57">
        <f t="shared" si="25"/>
        <v>1000</v>
      </c>
    </row>
    <row r="240" spans="1:9" ht="15.75" outlineLevel="5">
      <c r="A240" s="11" t="s">
        <v>121</v>
      </c>
      <c r="B240" s="17">
        <v>951</v>
      </c>
      <c r="C240" s="9" t="s">
        <v>176</v>
      </c>
      <c r="D240" s="9" t="s">
        <v>205</v>
      </c>
      <c r="E240" s="9" t="s">
        <v>5</v>
      </c>
      <c r="F240" s="9"/>
      <c r="G240" s="10">
        <f>G241</f>
        <v>7535.5626999999995</v>
      </c>
      <c r="H240" s="10">
        <f t="shared" si="25"/>
        <v>1500</v>
      </c>
      <c r="I240" s="10">
        <f t="shared" si="25"/>
        <v>1000</v>
      </c>
    </row>
    <row r="241" spans="1:9" ht="31.5" outlineLevel="5">
      <c r="A241" s="45" t="s">
        <v>275</v>
      </c>
      <c r="B241" s="27">
        <v>951</v>
      </c>
      <c r="C241" s="38" t="s">
        <v>176</v>
      </c>
      <c r="D241" s="38" t="s">
        <v>265</v>
      </c>
      <c r="E241" s="38" t="s">
        <v>5</v>
      </c>
      <c r="F241" s="38"/>
      <c r="G241" s="47">
        <f>G242</f>
        <v>7535.5626999999995</v>
      </c>
      <c r="H241" s="47">
        <f t="shared" si="25"/>
        <v>1500</v>
      </c>
      <c r="I241" s="47">
        <f t="shared" si="25"/>
        <v>1000</v>
      </c>
    </row>
    <row r="242" spans="1:9" ht="29.25" customHeight="1" outlineLevel="5">
      <c r="A242" s="3" t="s">
        <v>266</v>
      </c>
      <c r="B242" s="19">
        <v>951</v>
      </c>
      <c r="C242" s="4" t="s">
        <v>176</v>
      </c>
      <c r="D242" s="4" t="s">
        <v>329</v>
      </c>
      <c r="E242" s="4" t="s">
        <v>5</v>
      </c>
      <c r="F242" s="9"/>
      <c r="G242" s="5">
        <f>G243</f>
        <v>7535.5626999999995</v>
      </c>
      <c r="H242" s="5">
        <f t="shared" si="25"/>
        <v>1500</v>
      </c>
      <c r="I242" s="5">
        <f t="shared" si="25"/>
        <v>1000</v>
      </c>
    </row>
    <row r="243" spans="1:9" ht="21" customHeight="1" outlineLevel="5">
      <c r="A243" s="26" t="s">
        <v>472</v>
      </c>
      <c r="B243" s="29">
        <v>951</v>
      </c>
      <c r="C243" s="30" t="s">
        <v>176</v>
      </c>
      <c r="D243" s="30" t="s">
        <v>329</v>
      </c>
      <c r="E243" s="30" t="s">
        <v>83</v>
      </c>
      <c r="F243" s="9"/>
      <c r="G243" s="34">
        <f>G244+G245</f>
        <v>7535.5626999999995</v>
      </c>
      <c r="H243" s="34">
        <f>H244+H245</f>
        <v>1500</v>
      </c>
      <c r="I243" s="34">
        <f>I244+I245</f>
        <v>1000</v>
      </c>
    </row>
    <row r="244" spans="1:9" ht="18" customHeight="1" outlineLevel="5">
      <c r="A244" s="26" t="s">
        <v>474</v>
      </c>
      <c r="B244" s="29">
        <v>951</v>
      </c>
      <c r="C244" s="30" t="s">
        <v>176</v>
      </c>
      <c r="D244" s="30" t="s">
        <v>329</v>
      </c>
      <c r="E244" s="30" t="s">
        <v>84</v>
      </c>
      <c r="F244" s="9"/>
      <c r="G244" s="34">
        <v>6369.632</v>
      </c>
      <c r="H244" s="34">
        <v>1050</v>
      </c>
      <c r="I244" s="34">
        <v>1000</v>
      </c>
    </row>
    <row r="245" spans="1:9" ht="15.75" outlineLevel="5">
      <c r="A245" s="26" t="s">
        <v>384</v>
      </c>
      <c r="B245" s="29">
        <v>951</v>
      </c>
      <c r="C245" s="30" t="s">
        <v>176</v>
      </c>
      <c r="D245" s="30" t="s">
        <v>329</v>
      </c>
      <c r="E245" s="30" t="s">
        <v>385</v>
      </c>
      <c r="F245" s="9"/>
      <c r="G245" s="34">
        <v>1165.9307</v>
      </c>
      <c r="H245" s="34">
        <v>450</v>
      </c>
      <c r="I245" s="34">
        <v>0</v>
      </c>
    </row>
    <row r="246" spans="1:9" ht="15.75" outlineLevel="5">
      <c r="A246" s="25" t="s">
        <v>197</v>
      </c>
      <c r="B246" s="17">
        <v>951</v>
      </c>
      <c r="C246" s="7" t="s">
        <v>198</v>
      </c>
      <c r="D246" s="7" t="s">
        <v>205</v>
      </c>
      <c r="E246" s="7" t="s">
        <v>5</v>
      </c>
      <c r="F246" s="30"/>
      <c r="G246" s="57">
        <f>G247</f>
        <v>35249.60926</v>
      </c>
      <c r="H246" s="57">
        <f>H247</f>
        <v>2850</v>
      </c>
      <c r="I246" s="57">
        <f>I247</f>
        <v>1850</v>
      </c>
    </row>
    <row r="247" spans="1:9" ht="15.75" outlineLevel="5">
      <c r="A247" s="11" t="s">
        <v>127</v>
      </c>
      <c r="B247" s="17">
        <v>951</v>
      </c>
      <c r="C247" s="7" t="s">
        <v>198</v>
      </c>
      <c r="D247" s="7" t="s">
        <v>205</v>
      </c>
      <c r="E247" s="7" t="s">
        <v>5</v>
      </c>
      <c r="F247" s="30"/>
      <c r="G247" s="82">
        <f>G251+G272+G269+G248</f>
        <v>35249.60926</v>
      </c>
      <c r="H247" s="57">
        <f>H251+H272+H269+H248</f>
        <v>2850</v>
      </c>
      <c r="I247" s="57">
        <f>I251+I272+I269+I248</f>
        <v>1850</v>
      </c>
    </row>
    <row r="248" spans="1:9" ht="31.5" outlineLevel="5">
      <c r="A248" s="31" t="s">
        <v>453</v>
      </c>
      <c r="B248" s="27">
        <v>951</v>
      </c>
      <c r="C248" s="28" t="s">
        <v>198</v>
      </c>
      <c r="D248" s="28" t="s">
        <v>454</v>
      </c>
      <c r="E248" s="28" t="s">
        <v>5</v>
      </c>
      <c r="F248" s="30"/>
      <c r="G248" s="59">
        <f aca="true" t="shared" si="26" ref="G248:I249">G249</f>
        <v>4466.50942</v>
      </c>
      <c r="H248" s="59">
        <f t="shared" si="26"/>
        <v>0</v>
      </c>
      <c r="I248" s="59">
        <f t="shared" si="26"/>
        <v>0</v>
      </c>
    </row>
    <row r="249" spans="1:9" ht="15.75" outlineLevel="5">
      <c r="A249" s="3" t="s">
        <v>258</v>
      </c>
      <c r="B249" s="19">
        <v>951</v>
      </c>
      <c r="C249" s="4" t="s">
        <v>198</v>
      </c>
      <c r="D249" s="4" t="s">
        <v>455</v>
      </c>
      <c r="E249" s="4" t="s">
        <v>259</v>
      </c>
      <c r="F249" s="30"/>
      <c r="G249" s="61">
        <f t="shared" si="26"/>
        <v>4466.50942</v>
      </c>
      <c r="H249" s="61">
        <f t="shared" si="26"/>
        <v>0</v>
      </c>
      <c r="I249" s="61">
        <f t="shared" si="26"/>
        <v>0</v>
      </c>
    </row>
    <row r="250" spans="1:9" ht="47.25" outlineLevel="5">
      <c r="A250" s="35" t="s">
        <v>479</v>
      </c>
      <c r="B250" s="29">
        <v>951</v>
      </c>
      <c r="C250" s="30" t="s">
        <v>198</v>
      </c>
      <c r="D250" s="30" t="s">
        <v>455</v>
      </c>
      <c r="E250" s="30" t="s">
        <v>260</v>
      </c>
      <c r="F250" s="30"/>
      <c r="G250" s="58">
        <v>4466.50942</v>
      </c>
      <c r="H250" s="58">
        <v>0</v>
      </c>
      <c r="I250" s="58">
        <v>0</v>
      </c>
    </row>
    <row r="251" spans="1:9" ht="31.5" outlineLevel="5">
      <c r="A251" s="31" t="s">
        <v>185</v>
      </c>
      <c r="B251" s="27">
        <v>951</v>
      </c>
      <c r="C251" s="28" t="s">
        <v>198</v>
      </c>
      <c r="D251" s="28" t="s">
        <v>216</v>
      </c>
      <c r="E251" s="28" t="s">
        <v>5</v>
      </c>
      <c r="F251" s="28"/>
      <c r="G251" s="59">
        <f>G252+G263+G266+G259</f>
        <v>30633.09984</v>
      </c>
      <c r="H251" s="59">
        <f>H252+H263+H266+H259</f>
        <v>2500</v>
      </c>
      <c r="I251" s="59">
        <f>I252+I263+I266+I259</f>
        <v>1500</v>
      </c>
    </row>
    <row r="252" spans="1:9" ht="47.25" outlineLevel="5">
      <c r="A252" s="3" t="s">
        <v>174</v>
      </c>
      <c r="B252" s="19">
        <v>951</v>
      </c>
      <c r="C252" s="4" t="s">
        <v>198</v>
      </c>
      <c r="D252" s="4" t="s">
        <v>330</v>
      </c>
      <c r="E252" s="4" t="s">
        <v>5</v>
      </c>
      <c r="F252" s="4"/>
      <c r="G252" s="96">
        <f>G253+G257</f>
        <v>18258.2525</v>
      </c>
      <c r="H252" s="96">
        <f>H253+H257</f>
        <v>2086</v>
      </c>
      <c r="I252" s="96">
        <f>I253+I257</f>
        <v>1351.5</v>
      </c>
    </row>
    <row r="253" spans="1:9" ht="19.5" customHeight="1" outlineLevel="5">
      <c r="A253" s="26" t="s">
        <v>472</v>
      </c>
      <c r="B253" s="29">
        <v>951</v>
      </c>
      <c r="C253" s="30" t="s">
        <v>198</v>
      </c>
      <c r="D253" s="30" t="s">
        <v>330</v>
      </c>
      <c r="E253" s="30" t="s">
        <v>83</v>
      </c>
      <c r="F253" s="30"/>
      <c r="G253" s="58">
        <f>G255+G254+G256</f>
        <v>11618.1125</v>
      </c>
      <c r="H253" s="58">
        <f>H255+H254+H256</f>
        <v>1190</v>
      </c>
      <c r="I253" s="58">
        <f>I255+I254+I256</f>
        <v>749</v>
      </c>
    </row>
    <row r="254" spans="1:9" ht="31.5" outlineLevel="5">
      <c r="A254" s="26" t="s">
        <v>473</v>
      </c>
      <c r="B254" s="29">
        <v>951</v>
      </c>
      <c r="C254" s="30" t="s">
        <v>198</v>
      </c>
      <c r="D254" s="30" t="s">
        <v>330</v>
      </c>
      <c r="E254" s="30" t="s">
        <v>255</v>
      </c>
      <c r="F254" s="30"/>
      <c r="G254" s="58">
        <v>10548.1125</v>
      </c>
      <c r="H254" s="58">
        <v>940</v>
      </c>
      <c r="I254" s="58">
        <v>649</v>
      </c>
    </row>
    <row r="255" spans="1:9" ht="15.75" outlineLevel="5">
      <c r="A255" s="26" t="s">
        <v>474</v>
      </c>
      <c r="B255" s="29">
        <v>951</v>
      </c>
      <c r="C255" s="30" t="s">
        <v>198</v>
      </c>
      <c r="D255" s="30" t="s">
        <v>330</v>
      </c>
      <c r="E255" s="30" t="s">
        <v>84</v>
      </c>
      <c r="F255" s="30"/>
      <c r="G255" s="58">
        <v>1070</v>
      </c>
      <c r="H255" s="58">
        <v>250</v>
      </c>
      <c r="I255" s="58">
        <v>100</v>
      </c>
    </row>
    <row r="256" spans="1:9" ht="15.75" outlineLevel="5">
      <c r="A256" s="26" t="s">
        <v>384</v>
      </c>
      <c r="B256" s="29">
        <v>951</v>
      </c>
      <c r="C256" s="30" t="s">
        <v>198</v>
      </c>
      <c r="D256" s="30" t="s">
        <v>330</v>
      </c>
      <c r="E256" s="30" t="s">
        <v>385</v>
      </c>
      <c r="F256" s="30"/>
      <c r="G256" s="58">
        <v>0</v>
      </c>
      <c r="H256" s="58">
        <v>0</v>
      </c>
      <c r="I256" s="58">
        <v>0</v>
      </c>
    </row>
    <row r="257" spans="1:9" ht="15.75" outlineLevel="5">
      <c r="A257" s="26" t="s">
        <v>258</v>
      </c>
      <c r="B257" s="29">
        <v>951</v>
      </c>
      <c r="C257" s="30" t="s">
        <v>198</v>
      </c>
      <c r="D257" s="30" t="s">
        <v>330</v>
      </c>
      <c r="E257" s="30" t="s">
        <v>259</v>
      </c>
      <c r="F257" s="30"/>
      <c r="G257" s="58">
        <f>G258</f>
        <v>6640.14</v>
      </c>
      <c r="H257" s="58">
        <f>H258</f>
        <v>896</v>
      </c>
      <c r="I257" s="58">
        <f>I258</f>
        <v>602.5</v>
      </c>
    </row>
    <row r="258" spans="1:9" ht="47.25" outlineLevel="5">
      <c r="A258" s="26" t="s">
        <v>479</v>
      </c>
      <c r="B258" s="29">
        <v>951</v>
      </c>
      <c r="C258" s="30" t="s">
        <v>198</v>
      </c>
      <c r="D258" s="30" t="s">
        <v>330</v>
      </c>
      <c r="E258" s="30" t="s">
        <v>260</v>
      </c>
      <c r="F258" s="30"/>
      <c r="G258" s="58">
        <v>6640.14</v>
      </c>
      <c r="H258" s="58">
        <v>896</v>
      </c>
      <c r="I258" s="58">
        <v>602.5</v>
      </c>
    </row>
    <row r="259" spans="1:9" ht="47.25" outlineLevel="5">
      <c r="A259" s="3" t="s">
        <v>353</v>
      </c>
      <c r="B259" s="19">
        <v>951</v>
      </c>
      <c r="C259" s="4" t="s">
        <v>198</v>
      </c>
      <c r="D259" s="4" t="s">
        <v>354</v>
      </c>
      <c r="E259" s="4" t="s">
        <v>5</v>
      </c>
      <c r="F259" s="4"/>
      <c r="G259" s="96">
        <f>G260</f>
        <v>432.49031</v>
      </c>
      <c r="H259" s="96">
        <f>H260</f>
        <v>0</v>
      </c>
      <c r="I259" s="96">
        <f>I260</f>
        <v>0</v>
      </c>
    </row>
    <row r="260" spans="1:9" ht="31.5" outlineLevel="5">
      <c r="A260" s="26" t="s">
        <v>472</v>
      </c>
      <c r="B260" s="29">
        <v>951</v>
      </c>
      <c r="C260" s="30" t="s">
        <v>198</v>
      </c>
      <c r="D260" s="30" t="s">
        <v>354</v>
      </c>
      <c r="E260" s="30" t="s">
        <v>83</v>
      </c>
      <c r="F260" s="30"/>
      <c r="G260" s="58">
        <f>G262+G261</f>
        <v>432.49031</v>
      </c>
      <c r="H260" s="58">
        <f>H262+H261</f>
        <v>0</v>
      </c>
      <c r="I260" s="58">
        <f>I262+I261</f>
        <v>0</v>
      </c>
    </row>
    <row r="261" spans="1:9" ht="31.5" outlineLevel="5">
      <c r="A261" s="26" t="s">
        <v>473</v>
      </c>
      <c r="B261" s="29">
        <v>951</v>
      </c>
      <c r="C261" s="30" t="s">
        <v>198</v>
      </c>
      <c r="D261" s="30" t="s">
        <v>354</v>
      </c>
      <c r="E261" s="30" t="s">
        <v>255</v>
      </c>
      <c r="F261" s="30"/>
      <c r="G261" s="58">
        <v>0</v>
      </c>
      <c r="H261" s="58">
        <v>0</v>
      </c>
      <c r="I261" s="58">
        <v>0</v>
      </c>
    </row>
    <row r="262" spans="1:9" ht="15.75" outlineLevel="5">
      <c r="A262" s="26" t="s">
        <v>474</v>
      </c>
      <c r="B262" s="29">
        <v>951</v>
      </c>
      <c r="C262" s="30" t="s">
        <v>198</v>
      </c>
      <c r="D262" s="30" t="s">
        <v>354</v>
      </c>
      <c r="E262" s="30" t="s">
        <v>84</v>
      </c>
      <c r="F262" s="30"/>
      <c r="G262" s="58">
        <v>432.49031</v>
      </c>
      <c r="H262" s="58">
        <v>0</v>
      </c>
      <c r="I262" s="58">
        <v>0</v>
      </c>
    </row>
    <row r="263" spans="1:9" ht="31.5" outlineLevel="5">
      <c r="A263" s="3" t="s">
        <v>283</v>
      </c>
      <c r="B263" s="19">
        <v>951</v>
      </c>
      <c r="C263" s="4" t="s">
        <v>198</v>
      </c>
      <c r="D263" s="4" t="s">
        <v>284</v>
      </c>
      <c r="E263" s="4" t="s">
        <v>5</v>
      </c>
      <c r="F263" s="4"/>
      <c r="G263" s="61">
        <f aca="true" t="shared" si="27" ref="G263:I264">G264</f>
        <v>11246.68574</v>
      </c>
      <c r="H263" s="61">
        <f t="shared" si="27"/>
        <v>0</v>
      </c>
      <c r="I263" s="61">
        <f t="shared" si="27"/>
        <v>0</v>
      </c>
    </row>
    <row r="264" spans="1:9" ht="31.5" outlineLevel="5">
      <c r="A264" s="68" t="s">
        <v>472</v>
      </c>
      <c r="B264" s="29">
        <v>951</v>
      </c>
      <c r="C264" s="30" t="s">
        <v>198</v>
      </c>
      <c r="D264" s="30" t="s">
        <v>284</v>
      </c>
      <c r="E264" s="30" t="s">
        <v>83</v>
      </c>
      <c r="F264" s="30"/>
      <c r="G264" s="58">
        <f t="shared" si="27"/>
        <v>11246.68574</v>
      </c>
      <c r="H264" s="58">
        <f t="shared" si="27"/>
        <v>0</v>
      </c>
      <c r="I264" s="58">
        <f t="shared" si="27"/>
        <v>0</v>
      </c>
    </row>
    <row r="265" spans="1:9" ht="15.75" outlineLevel="5">
      <c r="A265" s="26" t="s">
        <v>474</v>
      </c>
      <c r="B265" s="29">
        <v>951</v>
      </c>
      <c r="C265" s="30" t="s">
        <v>198</v>
      </c>
      <c r="D265" s="30" t="s">
        <v>284</v>
      </c>
      <c r="E265" s="30" t="s">
        <v>84</v>
      </c>
      <c r="F265" s="30"/>
      <c r="G265" s="58">
        <v>11246.68574</v>
      </c>
      <c r="H265" s="58">
        <v>0</v>
      </c>
      <c r="I265" s="58">
        <v>0</v>
      </c>
    </row>
    <row r="266" spans="1:9" ht="31.5" outlineLevel="5">
      <c r="A266" s="3" t="s">
        <v>295</v>
      </c>
      <c r="B266" s="19">
        <v>951</v>
      </c>
      <c r="C266" s="4" t="s">
        <v>198</v>
      </c>
      <c r="D266" s="4" t="s">
        <v>296</v>
      </c>
      <c r="E266" s="4" t="s">
        <v>5</v>
      </c>
      <c r="F266" s="4"/>
      <c r="G266" s="96">
        <f aca="true" t="shared" si="28" ref="G266:I267">G267</f>
        <v>695.67129</v>
      </c>
      <c r="H266" s="61">
        <f t="shared" si="28"/>
        <v>414</v>
      </c>
      <c r="I266" s="61">
        <f t="shared" si="28"/>
        <v>148.5</v>
      </c>
    </row>
    <row r="267" spans="1:9" ht="31.5" outlineLevel="5">
      <c r="A267" s="68" t="s">
        <v>472</v>
      </c>
      <c r="B267" s="29">
        <v>951</v>
      </c>
      <c r="C267" s="30" t="s">
        <v>198</v>
      </c>
      <c r="D267" s="30" t="s">
        <v>296</v>
      </c>
      <c r="E267" s="30" t="s">
        <v>83</v>
      </c>
      <c r="F267" s="30"/>
      <c r="G267" s="58">
        <f t="shared" si="28"/>
        <v>695.67129</v>
      </c>
      <c r="H267" s="58">
        <f t="shared" si="28"/>
        <v>414</v>
      </c>
      <c r="I267" s="58">
        <f t="shared" si="28"/>
        <v>148.5</v>
      </c>
    </row>
    <row r="268" spans="1:9" ht="15.75" outlineLevel="5">
      <c r="A268" s="26" t="s">
        <v>474</v>
      </c>
      <c r="B268" s="29">
        <v>951</v>
      </c>
      <c r="C268" s="30" t="s">
        <v>198</v>
      </c>
      <c r="D268" s="30" t="s">
        <v>296</v>
      </c>
      <c r="E268" s="30" t="s">
        <v>84</v>
      </c>
      <c r="F268" s="30"/>
      <c r="G268" s="58">
        <v>695.67129</v>
      </c>
      <c r="H268" s="58">
        <v>414</v>
      </c>
      <c r="I268" s="58">
        <v>148.5</v>
      </c>
    </row>
    <row r="269" spans="1:9" ht="31.5" outlineLevel="5">
      <c r="A269" s="31" t="s">
        <v>405</v>
      </c>
      <c r="B269" s="28">
        <v>951</v>
      </c>
      <c r="C269" s="28" t="s">
        <v>198</v>
      </c>
      <c r="D269" s="28" t="s">
        <v>389</v>
      </c>
      <c r="E269" s="28" t="s">
        <v>5</v>
      </c>
      <c r="F269" s="28"/>
      <c r="G269" s="59">
        <f aca="true" t="shared" si="29" ref="G269:I270">G270</f>
        <v>0</v>
      </c>
      <c r="H269" s="59">
        <f t="shared" si="29"/>
        <v>150</v>
      </c>
      <c r="I269" s="59">
        <f t="shared" si="29"/>
        <v>150</v>
      </c>
    </row>
    <row r="270" spans="1:9" ht="31.5" outlineLevel="5">
      <c r="A270" s="3" t="s">
        <v>472</v>
      </c>
      <c r="B270" s="4">
        <v>951</v>
      </c>
      <c r="C270" s="4" t="s">
        <v>198</v>
      </c>
      <c r="D270" s="4" t="s">
        <v>419</v>
      </c>
      <c r="E270" s="4" t="s">
        <v>83</v>
      </c>
      <c r="F270" s="4"/>
      <c r="G270" s="61">
        <f t="shared" si="29"/>
        <v>0</v>
      </c>
      <c r="H270" s="61">
        <f t="shared" si="29"/>
        <v>150</v>
      </c>
      <c r="I270" s="61">
        <f t="shared" si="29"/>
        <v>150</v>
      </c>
    </row>
    <row r="271" spans="1:9" ht="15.75" outlineLevel="5">
      <c r="A271" s="26" t="s">
        <v>384</v>
      </c>
      <c r="B271" s="30">
        <v>951</v>
      </c>
      <c r="C271" s="30" t="s">
        <v>198</v>
      </c>
      <c r="D271" s="30" t="s">
        <v>419</v>
      </c>
      <c r="E271" s="30" t="s">
        <v>385</v>
      </c>
      <c r="F271" s="30"/>
      <c r="G271" s="58">
        <v>0</v>
      </c>
      <c r="H271" s="58">
        <v>150</v>
      </c>
      <c r="I271" s="58">
        <v>150</v>
      </c>
    </row>
    <row r="272" spans="1:9" ht="47.25" outlineLevel="5">
      <c r="A272" s="31" t="s">
        <v>274</v>
      </c>
      <c r="B272" s="28">
        <v>951</v>
      </c>
      <c r="C272" s="28" t="s">
        <v>198</v>
      </c>
      <c r="D272" s="28" t="s">
        <v>264</v>
      </c>
      <c r="E272" s="28" t="s">
        <v>5</v>
      </c>
      <c r="F272" s="28"/>
      <c r="G272" s="59">
        <f aca="true" t="shared" si="30" ref="G272:I273">G273</f>
        <v>150</v>
      </c>
      <c r="H272" s="59">
        <f t="shared" si="30"/>
        <v>200</v>
      </c>
      <c r="I272" s="59">
        <f t="shared" si="30"/>
        <v>200</v>
      </c>
    </row>
    <row r="273" spans="1:9" ht="31.5" outlineLevel="5">
      <c r="A273" s="3" t="s">
        <v>472</v>
      </c>
      <c r="B273" s="4">
        <v>951</v>
      </c>
      <c r="C273" s="4" t="s">
        <v>198</v>
      </c>
      <c r="D273" s="4" t="s">
        <v>322</v>
      </c>
      <c r="E273" s="4" t="s">
        <v>83</v>
      </c>
      <c r="F273" s="4"/>
      <c r="G273" s="61">
        <f t="shared" si="30"/>
        <v>150</v>
      </c>
      <c r="H273" s="61">
        <f t="shared" si="30"/>
        <v>200</v>
      </c>
      <c r="I273" s="61">
        <f t="shared" si="30"/>
        <v>200</v>
      </c>
    </row>
    <row r="274" spans="1:9" ht="15.75" outlineLevel="5">
      <c r="A274" s="26" t="s">
        <v>384</v>
      </c>
      <c r="B274" s="30">
        <v>951</v>
      </c>
      <c r="C274" s="30" t="s">
        <v>198</v>
      </c>
      <c r="D274" s="30" t="s">
        <v>322</v>
      </c>
      <c r="E274" s="30" t="s">
        <v>385</v>
      </c>
      <c r="F274" s="30"/>
      <c r="G274" s="58">
        <v>150</v>
      </c>
      <c r="H274" s="58">
        <v>200</v>
      </c>
      <c r="I274" s="58">
        <v>200</v>
      </c>
    </row>
    <row r="275" spans="1:9" ht="16.5" customHeight="1" outlineLevel="5">
      <c r="A275" s="6" t="s">
        <v>32</v>
      </c>
      <c r="B275" s="17">
        <v>951</v>
      </c>
      <c r="C275" s="7" t="s">
        <v>12</v>
      </c>
      <c r="D275" s="7" t="s">
        <v>205</v>
      </c>
      <c r="E275" s="7" t="s">
        <v>5</v>
      </c>
      <c r="F275" s="7"/>
      <c r="G275" s="82">
        <f aca="true" t="shared" si="31" ref="G275:I276">G276</f>
        <v>1271.22108</v>
      </c>
      <c r="H275" s="82">
        <f t="shared" si="31"/>
        <v>1271.26992</v>
      </c>
      <c r="I275" s="82">
        <f t="shared" si="31"/>
        <v>1271.32072</v>
      </c>
    </row>
    <row r="276" spans="1:9" ht="31.5" outlineLevel="5">
      <c r="A276" s="43" t="s">
        <v>112</v>
      </c>
      <c r="B276" s="17">
        <v>951</v>
      </c>
      <c r="C276" s="7" t="s">
        <v>12</v>
      </c>
      <c r="D276" s="7" t="s">
        <v>206</v>
      </c>
      <c r="E276" s="7" t="s">
        <v>5</v>
      </c>
      <c r="F276" s="7"/>
      <c r="G276" s="57">
        <f t="shared" si="31"/>
        <v>1271.22108</v>
      </c>
      <c r="H276" s="57">
        <f t="shared" si="31"/>
        <v>1271.26992</v>
      </c>
      <c r="I276" s="57">
        <f t="shared" si="31"/>
        <v>1271.32072</v>
      </c>
    </row>
    <row r="277" spans="1:9" ht="31.5" outlineLevel="5">
      <c r="A277" s="43" t="s">
        <v>113</v>
      </c>
      <c r="B277" s="17">
        <v>951</v>
      </c>
      <c r="C277" s="7" t="s">
        <v>12</v>
      </c>
      <c r="D277" s="7" t="s">
        <v>305</v>
      </c>
      <c r="E277" s="7" t="s">
        <v>5</v>
      </c>
      <c r="F277" s="7"/>
      <c r="G277" s="57">
        <f>G278+G284</f>
        <v>1271.22108</v>
      </c>
      <c r="H277" s="57">
        <f>H278+H284</f>
        <v>1271.26992</v>
      </c>
      <c r="I277" s="57">
        <f>I278+I284</f>
        <v>1271.32072</v>
      </c>
    </row>
    <row r="278" spans="1:9" ht="47.25" outlineLevel="5">
      <c r="A278" s="45" t="s">
        <v>160</v>
      </c>
      <c r="B278" s="27">
        <v>951</v>
      </c>
      <c r="C278" s="28" t="s">
        <v>12</v>
      </c>
      <c r="D278" s="28" t="s">
        <v>331</v>
      </c>
      <c r="E278" s="28" t="s">
        <v>5</v>
      </c>
      <c r="F278" s="28"/>
      <c r="G278" s="79">
        <f>G279+G282</f>
        <v>1.22108</v>
      </c>
      <c r="H278" s="79">
        <f>H279+H282</f>
        <v>1.26992</v>
      </c>
      <c r="I278" s="79">
        <f>I279+I282</f>
        <v>1.32072</v>
      </c>
    </row>
    <row r="279" spans="1:9" ht="31.5" outlineLevel="5">
      <c r="A279" s="3" t="s">
        <v>470</v>
      </c>
      <c r="B279" s="19">
        <v>951</v>
      </c>
      <c r="C279" s="4" t="s">
        <v>12</v>
      </c>
      <c r="D279" s="4" t="s">
        <v>331</v>
      </c>
      <c r="E279" s="4" t="s">
        <v>80</v>
      </c>
      <c r="F279" s="4"/>
      <c r="G279" s="61">
        <f>G280+G281</f>
        <v>0.977</v>
      </c>
      <c r="H279" s="61">
        <f>H280+H281</f>
        <v>1.017</v>
      </c>
      <c r="I279" s="61">
        <f>I280+I281</f>
        <v>1.059</v>
      </c>
    </row>
    <row r="280" spans="1:9" ht="19.5" customHeight="1" outlineLevel="5">
      <c r="A280" s="26" t="s">
        <v>203</v>
      </c>
      <c r="B280" s="29">
        <v>951</v>
      </c>
      <c r="C280" s="30" t="s">
        <v>12</v>
      </c>
      <c r="D280" s="30" t="s">
        <v>331</v>
      </c>
      <c r="E280" s="30" t="s">
        <v>81</v>
      </c>
      <c r="F280" s="30"/>
      <c r="G280" s="58">
        <v>0.75</v>
      </c>
      <c r="H280" s="58">
        <v>0.781</v>
      </c>
      <c r="I280" s="58">
        <v>0.813</v>
      </c>
    </row>
    <row r="281" spans="1:9" ht="47.25" outlineLevel="5">
      <c r="A281" s="26" t="s">
        <v>200</v>
      </c>
      <c r="B281" s="29">
        <v>951</v>
      </c>
      <c r="C281" s="30" t="s">
        <v>12</v>
      </c>
      <c r="D281" s="30" t="s">
        <v>331</v>
      </c>
      <c r="E281" s="30" t="s">
        <v>201</v>
      </c>
      <c r="F281" s="30"/>
      <c r="G281" s="58">
        <v>0.227</v>
      </c>
      <c r="H281" s="58">
        <v>0.236</v>
      </c>
      <c r="I281" s="58">
        <v>0.246</v>
      </c>
    </row>
    <row r="282" spans="1:9" ht="31.5" outlineLevel="5">
      <c r="A282" s="3" t="s">
        <v>472</v>
      </c>
      <c r="B282" s="19">
        <v>951</v>
      </c>
      <c r="C282" s="4" t="s">
        <v>12</v>
      </c>
      <c r="D282" s="4" t="s">
        <v>331</v>
      </c>
      <c r="E282" s="4" t="s">
        <v>83</v>
      </c>
      <c r="F282" s="4"/>
      <c r="G282" s="61">
        <f>G283</f>
        <v>0.24408</v>
      </c>
      <c r="H282" s="61">
        <f>H283</f>
        <v>0.25292</v>
      </c>
      <c r="I282" s="61">
        <f>I283</f>
        <v>0.26172</v>
      </c>
    </row>
    <row r="283" spans="1:9" ht="15.75" outlineLevel="5">
      <c r="A283" s="26" t="s">
        <v>474</v>
      </c>
      <c r="B283" s="29">
        <v>951</v>
      </c>
      <c r="C283" s="30" t="s">
        <v>12</v>
      </c>
      <c r="D283" s="30" t="s">
        <v>331</v>
      </c>
      <c r="E283" s="30" t="s">
        <v>84</v>
      </c>
      <c r="F283" s="30"/>
      <c r="G283" s="58">
        <v>0.24408</v>
      </c>
      <c r="H283" s="58">
        <v>0.25292</v>
      </c>
      <c r="I283" s="58">
        <v>0.26172</v>
      </c>
    </row>
    <row r="284" spans="1:9" ht="18.75" customHeight="1" outlineLevel="5">
      <c r="A284" s="31" t="s">
        <v>177</v>
      </c>
      <c r="B284" s="27">
        <v>951</v>
      </c>
      <c r="C284" s="28" t="s">
        <v>12</v>
      </c>
      <c r="D284" s="28" t="s">
        <v>332</v>
      </c>
      <c r="E284" s="28" t="s">
        <v>5</v>
      </c>
      <c r="F284" s="28"/>
      <c r="G284" s="14">
        <f>G285+G287</f>
        <v>1270</v>
      </c>
      <c r="H284" s="14">
        <f>H285+H287</f>
        <v>1270</v>
      </c>
      <c r="I284" s="14">
        <f>I285+I287</f>
        <v>1270</v>
      </c>
    </row>
    <row r="285" spans="1:9" ht="18.75" customHeight="1" outlineLevel="5">
      <c r="A285" s="3" t="s">
        <v>472</v>
      </c>
      <c r="B285" s="19">
        <v>951</v>
      </c>
      <c r="C285" s="4" t="s">
        <v>12</v>
      </c>
      <c r="D285" s="4" t="s">
        <v>332</v>
      </c>
      <c r="E285" s="4" t="s">
        <v>83</v>
      </c>
      <c r="F285" s="4"/>
      <c r="G285" s="5">
        <f>G286</f>
        <v>70</v>
      </c>
      <c r="H285" s="5">
        <f>H286</f>
        <v>70</v>
      </c>
      <c r="I285" s="5">
        <f>I286</f>
        <v>70</v>
      </c>
    </row>
    <row r="286" spans="1:9" ht="15.75" outlineLevel="5">
      <c r="A286" s="26" t="s">
        <v>474</v>
      </c>
      <c r="B286" s="29">
        <v>951</v>
      </c>
      <c r="C286" s="30" t="s">
        <v>12</v>
      </c>
      <c r="D286" s="30" t="s">
        <v>332</v>
      </c>
      <c r="E286" s="30" t="s">
        <v>84</v>
      </c>
      <c r="F286" s="30"/>
      <c r="G286" s="85">
        <v>70</v>
      </c>
      <c r="H286" s="85">
        <v>70</v>
      </c>
      <c r="I286" s="85">
        <v>70</v>
      </c>
    </row>
    <row r="287" spans="1:9" ht="15.75" outlineLevel="5">
      <c r="A287" s="3" t="s">
        <v>386</v>
      </c>
      <c r="B287" s="19">
        <v>951</v>
      </c>
      <c r="C287" s="4" t="s">
        <v>12</v>
      </c>
      <c r="D287" s="4" t="s">
        <v>332</v>
      </c>
      <c r="E287" s="4" t="s">
        <v>387</v>
      </c>
      <c r="F287" s="4"/>
      <c r="G287" s="5">
        <f>G288</f>
        <v>1200</v>
      </c>
      <c r="H287" s="5">
        <f>H288</f>
        <v>1200</v>
      </c>
      <c r="I287" s="5">
        <f>I288</f>
        <v>1200</v>
      </c>
    </row>
    <row r="288" spans="1:9" ht="15.75" outlineLevel="5">
      <c r="A288" s="26" t="s">
        <v>97</v>
      </c>
      <c r="B288" s="29">
        <v>951</v>
      </c>
      <c r="C288" s="30" t="s">
        <v>12</v>
      </c>
      <c r="D288" s="30" t="s">
        <v>332</v>
      </c>
      <c r="E288" s="30" t="s">
        <v>96</v>
      </c>
      <c r="F288" s="30"/>
      <c r="G288" s="85">
        <v>1200</v>
      </c>
      <c r="H288" s="85">
        <v>1200</v>
      </c>
      <c r="I288" s="85">
        <v>1200</v>
      </c>
    </row>
    <row r="289" spans="1:9" ht="18.75" outlineLevel="5">
      <c r="A289" s="39" t="s">
        <v>45</v>
      </c>
      <c r="B289" s="16">
        <v>951</v>
      </c>
      <c r="C289" s="12" t="s">
        <v>44</v>
      </c>
      <c r="D289" s="12" t="s">
        <v>205</v>
      </c>
      <c r="E289" s="12" t="s">
        <v>5</v>
      </c>
      <c r="F289" s="12"/>
      <c r="G289" s="56">
        <f>G290+G304+G309</f>
        <v>29354.151</v>
      </c>
      <c r="H289" s="56">
        <f>H290+H304+H309</f>
        <v>33742.301360000005</v>
      </c>
      <c r="I289" s="56">
        <f>I290+I304+I309</f>
        <v>31684.065000000002</v>
      </c>
    </row>
    <row r="290" spans="1:9" ht="15.75" outlineLevel="5">
      <c r="A290" s="48" t="s">
        <v>261</v>
      </c>
      <c r="B290" s="16">
        <v>951</v>
      </c>
      <c r="C290" s="20" t="s">
        <v>262</v>
      </c>
      <c r="D290" s="20" t="s">
        <v>205</v>
      </c>
      <c r="E290" s="20" t="s">
        <v>5</v>
      </c>
      <c r="F290" s="20"/>
      <c r="G290" s="67">
        <f>G291+G299</f>
        <v>22534.024</v>
      </c>
      <c r="H290" s="67">
        <f>H291+H299</f>
        <v>26999.616360000004</v>
      </c>
      <c r="I290" s="67">
        <f>I291+I299</f>
        <v>24844.72</v>
      </c>
    </row>
    <row r="291" spans="1:9" ht="31.5" outlineLevel="4">
      <c r="A291" s="25" t="s">
        <v>167</v>
      </c>
      <c r="B291" s="17">
        <v>951</v>
      </c>
      <c r="C291" s="7" t="s">
        <v>262</v>
      </c>
      <c r="D291" s="7" t="s">
        <v>217</v>
      </c>
      <c r="E291" s="7" t="s">
        <v>5</v>
      </c>
      <c r="F291" s="7"/>
      <c r="G291" s="69">
        <f>G292+G296</f>
        <v>21950.5</v>
      </c>
      <c r="H291" s="69">
        <f>H292+H296</f>
        <v>24646.716360000002</v>
      </c>
      <c r="I291" s="69">
        <f>I292+I296</f>
        <v>21844.72</v>
      </c>
    </row>
    <row r="292" spans="1:9" ht="33" customHeight="1" outlineLevel="5">
      <c r="A292" s="45" t="s">
        <v>128</v>
      </c>
      <c r="B292" s="27">
        <v>951</v>
      </c>
      <c r="C292" s="28" t="s">
        <v>262</v>
      </c>
      <c r="D292" s="28" t="s">
        <v>218</v>
      </c>
      <c r="E292" s="28" t="s">
        <v>5</v>
      </c>
      <c r="F292" s="32"/>
      <c r="G292" s="71">
        <f>G293</f>
        <v>21950.5</v>
      </c>
      <c r="H292" s="71">
        <f>H293</f>
        <v>21844.7</v>
      </c>
      <c r="I292" s="71">
        <f>I293</f>
        <v>21844.72</v>
      </c>
    </row>
    <row r="293" spans="1:9" ht="22.5" customHeight="1" outlineLevel="5">
      <c r="A293" s="3" t="s">
        <v>99</v>
      </c>
      <c r="B293" s="19">
        <v>951</v>
      </c>
      <c r="C293" s="4" t="s">
        <v>262</v>
      </c>
      <c r="D293" s="4" t="s">
        <v>218</v>
      </c>
      <c r="E293" s="4" t="s">
        <v>5</v>
      </c>
      <c r="F293" s="23"/>
      <c r="G293" s="72">
        <f>G294+G295</f>
        <v>21950.5</v>
      </c>
      <c r="H293" s="72">
        <f>H294+H295</f>
        <v>21844.7</v>
      </c>
      <c r="I293" s="72">
        <f>I294+I295</f>
        <v>21844.72</v>
      </c>
    </row>
    <row r="294" spans="1:9" ht="63" outlineLevel="5">
      <c r="A294" s="35" t="s">
        <v>480</v>
      </c>
      <c r="B294" s="29">
        <v>951</v>
      </c>
      <c r="C294" s="30" t="s">
        <v>262</v>
      </c>
      <c r="D294" s="30" t="s">
        <v>218</v>
      </c>
      <c r="E294" s="30" t="s">
        <v>78</v>
      </c>
      <c r="F294" s="33"/>
      <c r="G294" s="73">
        <v>21844.7</v>
      </c>
      <c r="H294" s="73">
        <v>21844.7</v>
      </c>
      <c r="I294" s="73">
        <v>21844.72</v>
      </c>
    </row>
    <row r="295" spans="1:9" ht="18.75" outlineLevel="5">
      <c r="A295" s="35" t="s">
        <v>76</v>
      </c>
      <c r="B295" s="29">
        <v>951</v>
      </c>
      <c r="C295" s="30" t="s">
        <v>262</v>
      </c>
      <c r="D295" s="30" t="s">
        <v>246</v>
      </c>
      <c r="E295" s="30" t="s">
        <v>77</v>
      </c>
      <c r="F295" s="33"/>
      <c r="G295" s="73">
        <v>105.8</v>
      </c>
      <c r="H295" s="73">
        <v>0</v>
      </c>
      <c r="I295" s="73">
        <v>0</v>
      </c>
    </row>
    <row r="296" spans="1:9" ht="47.25" outlineLevel="5">
      <c r="A296" s="45" t="s">
        <v>394</v>
      </c>
      <c r="B296" s="28">
        <v>951</v>
      </c>
      <c r="C296" s="28" t="s">
        <v>262</v>
      </c>
      <c r="D296" s="28" t="s">
        <v>395</v>
      </c>
      <c r="E296" s="28" t="s">
        <v>5</v>
      </c>
      <c r="F296" s="32"/>
      <c r="G296" s="71">
        <f aca="true" t="shared" si="32" ref="G296:I297">G297</f>
        <v>0</v>
      </c>
      <c r="H296" s="71">
        <f t="shared" si="32"/>
        <v>2802.01636</v>
      </c>
      <c r="I296" s="71">
        <f t="shared" si="32"/>
        <v>0</v>
      </c>
    </row>
    <row r="297" spans="1:9" ht="31.5" outlineLevel="5">
      <c r="A297" s="3" t="s">
        <v>380</v>
      </c>
      <c r="B297" s="4">
        <v>951</v>
      </c>
      <c r="C297" s="4" t="s">
        <v>262</v>
      </c>
      <c r="D297" s="4" t="s">
        <v>395</v>
      </c>
      <c r="E297" s="4" t="s">
        <v>257</v>
      </c>
      <c r="F297" s="23"/>
      <c r="G297" s="72">
        <f t="shared" si="32"/>
        <v>0</v>
      </c>
      <c r="H297" s="72">
        <f t="shared" si="32"/>
        <v>2802.01636</v>
      </c>
      <c r="I297" s="72">
        <f t="shared" si="32"/>
        <v>0</v>
      </c>
    </row>
    <row r="298" spans="1:9" ht="18.75" outlineLevel="5">
      <c r="A298" s="35" t="s">
        <v>76</v>
      </c>
      <c r="B298" s="30">
        <v>951</v>
      </c>
      <c r="C298" s="30" t="s">
        <v>262</v>
      </c>
      <c r="D298" s="30" t="s">
        <v>395</v>
      </c>
      <c r="E298" s="30" t="s">
        <v>77</v>
      </c>
      <c r="F298" s="33"/>
      <c r="G298" s="73">
        <v>0</v>
      </c>
      <c r="H298" s="73">
        <v>2802.01636</v>
      </c>
      <c r="I298" s="73">
        <v>0</v>
      </c>
    </row>
    <row r="299" spans="1:9" ht="15.75" outlineLevel="5">
      <c r="A299" s="25" t="s">
        <v>191</v>
      </c>
      <c r="B299" s="17">
        <v>951</v>
      </c>
      <c r="C299" s="7" t="s">
        <v>262</v>
      </c>
      <c r="D299" s="7" t="s">
        <v>231</v>
      </c>
      <c r="E299" s="7" t="s">
        <v>5</v>
      </c>
      <c r="F299" s="7"/>
      <c r="G299" s="57">
        <f>G300</f>
        <v>583.524</v>
      </c>
      <c r="H299" s="57">
        <f>H300</f>
        <v>2352.9</v>
      </c>
      <c r="I299" s="57">
        <f>I300</f>
        <v>3000</v>
      </c>
    </row>
    <row r="300" spans="1:9" ht="31.5" outlineLevel="5">
      <c r="A300" s="11" t="s">
        <v>420</v>
      </c>
      <c r="B300" s="17">
        <v>951</v>
      </c>
      <c r="C300" s="7" t="s">
        <v>262</v>
      </c>
      <c r="D300" s="7" t="s">
        <v>422</v>
      </c>
      <c r="E300" s="7" t="s">
        <v>5</v>
      </c>
      <c r="F300" s="7"/>
      <c r="G300" s="69">
        <f aca="true" t="shared" si="33" ref="G300:I301">G301</f>
        <v>583.524</v>
      </c>
      <c r="H300" s="69">
        <f t="shared" si="33"/>
        <v>2352.9</v>
      </c>
      <c r="I300" s="69">
        <f t="shared" si="33"/>
        <v>3000</v>
      </c>
    </row>
    <row r="301" spans="1:9" ht="31.5" outlineLevel="5">
      <c r="A301" s="31" t="s">
        <v>302</v>
      </c>
      <c r="B301" s="28">
        <v>951</v>
      </c>
      <c r="C301" s="28" t="s">
        <v>262</v>
      </c>
      <c r="D301" s="28" t="s">
        <v>423</v>
      </c>
      <c r="E301" s="28" t="s">
        <v>5</v>
      </c>
      <c r="F301" s="28"/>
      <c r="G301" s="71">
        <f t="shared" si="33"/>
        <v>583.524</v>
      </c>
      <c r="H301" s="71">
        <f t="shared" si="33"/>
        <v>2352.9</v>
      </c>
      <c r="I301" s="71">
        <f t="shared" si="33"/>
        <v>3000</v>
      </c>
    </row>
    <row r="302" spans="1:9" ht="15.75" outlineLevel="5">
      <c r="A302" s="3" t="s">
        <v>99</v>
      </c>
      <c r="B302" s="4">
        <v>951</v>
      </c>
      <c r="C302" s="4" t="s">
        <v>262</v>
      </c>
      <c r="D302" s="4" t="s">
        <v>423</v>
      </c>
      <c r="E302" s="4" t="s">
        <v>98</v>
      </c>
      <c r="F302" s="4"/>
      <c r="G302" s="72">
        <f>G303</f>
        <v>583.524</v>
      </c>
      <c r="H302" s="72">
        <f>H303</f>
        <v>2352.9</v>
      </c>
      <c r="I302" s="72">
        <f>I303</f>
        <v>3000</v>
      </c>
    </row>
    <row r="303" spans="1:9" ht="15.75" outlineLevel="5">
      <c r="A303" s="35" t="s">
        <v>421</v>
      </c>
      <c r="B303" s="30">
        <v>951</v>
      </c>
      <c r="C303" s="30" t="s">
        <v>262</v>
      </c>
      <c r="D303" s="30" t="s">
        <v>423</v>
      </c>
      <c r="E303" s="30" t="s">
        <v>424</v>
      </c>
      <c r="F303" s="30"/>
      <c r="G303" s="73">
        <v>583.524</v>
      </c>
      <c r="H303" s="73">
        <v>2352.9</v>
      </c>
      <c r="I303" s="73">
        <v>3000</v>
      </c>
    </row>
    <row r="304" spans="1:9" ht="31.5" outlineLevel="5">
      <c r="A304" s="48" t="s">
        <v>56</v>
      </c>
      <c r="B304" s="16">
        <v>951</v>
      </c>
      <c r="C304" s="20" t="s">
        <v>55</v>
      </c>
      <c r="D304" s="20" t="s">
        <v>205</v>
      </c>
      <c r="E304" s="20" t="s">
        <v>5</v>
      </c>
      <c r="F304" s="20"/>
      <c r="G304" s="46">
        <f>G305</f>
        <v>240</v>
      </c>
      <c r="H304" s="46">
        <f aca="true" t="shared" si="34" ref="H304:I307">H305</f>
        <v>200</v>
      </c>
      <c r="I304" s="46">
        <f t="shared" si="34"/>
        <v>200</v>
      </c>
    </row>
    <row r="305" spans="1:9" ht="15.75" outlineLevel="6">
      <c r="A305" s="6" t="s">
        <v>186</v>
      </c>
      <c r="B305" s="17">
        <v>951</v>
      </c>
      <c r="C305" s="7" t="s">
        <v>55</v>
      </c>
      <c r="D305" s="7" t="s">
        <v>219</v>
      </c>
      <c r="E305" s="7" t="s">
        <v>5</v>
      </c>
      <c r="F305" s="7"/>
      <c r="G305" s="8">
        <f>G306</f>
        <v>240</v>
      </c>
      <c r="H305" s="8">
        <f t="shared" si="34"/>
        <v>200</v>
      </c>
      <c r="I305" s="8">
        <f t="shared" si="34"/>
        <v>200</v>
      </c>
    </row>
    <row r="306" spans="1:9" ht="33" customHeight="1" outlineLevel="6">
      <c r="A306" s="45" t="s">
        <v>129</v>
      </c>
      <c r="B306" s="27">
        <v>951</v>
      </c>
      <c r="C306" s="28" t="s">
        <v>55</v>
      </c>
      <c r="D306" s="28" t="s">
        <v>333</v>
      </c>
      <c r="E306" s="28" t="s">
        <v>5</v>
      </c>
      <c r="F306" s="28"/>
      <c r="G306" s="14">
        <f>G307</f>
        <v>240</v>
      </c>
      <c r="H306" s="14">
        <f t="shared" si="34"/>
        <v>200</v>
      </c>
      <c r="I306" s="14">
        <f t="shared" si="34"/>
        <v>200</v>
      </c>
    </row>
    <row r="307" spans="1:9" ht="19.5" customHeight="1" outlineLevel="6">
      <c r="A307" s="3" t="s">
        <v>472</v>
      </c>
      <c r="B307" s="19">
        <v>951</v>
      </c>
      <c r="C307" s="4" t="s">
        <v>55</v>
      </c>
      <c r="D307" s="4" t="s">
        <v>333</v>
      </c>
      <c r="E307" s="4" t="s">
        <v>83</v>
      </c>
      <c r="F307" s="4"/>
      <c r="G307" s="5">
        <f>G308</f>
        <v>240</v>
      </c>
      <c r="H307" s="5">
        <f t="shared" si="34"/>
        <v>200</v>
      </c>
      <c r="I307" s="5">
        <f t="shared" si="34"/>
        <v>200</v>
      </c>
    </row>
    <row r="308" spans="1:9" ht="15.75" outlineLevel="6">
      <c r="A308" s="26" t="s">
        <v>474</v>
      </c>
      <c r="B308" s="29">
        <v>951</v>
      </c>
      <c r="C308" s="30" t="s">
        <v>55</v>
      </c>
      <c r="D308" s="30" t="s">
        <v>333</v>
      </c>
      <c r="E308" s="30" t="s">
        <v>84</v>
      </c>
      <c r="F308" s="30"/>
      <c r="G308" s="34">
        <v>240</v>
      </c>
      <c r="H308" s="34">
        <v>200</v>
      </c>
      <c r="I308" s="34">
        <v>200</v>
      </c>
    </row>
    <row r="309" spans="1:9" ht="15.75" outlineLevel="6">
      <c r="A309" s="48" t="s">
        <v>33</v>
      </c>
      <c r="B309" s="16">
        <v>951</v>
      </c>
      <c r="C309" s="20" t="s">
        <v>13</v>
      </c>
      <c r="D309" s="20" t="s">
        <v>205</v>
      </c>
      <c r="E309" s="20" t="s">
        <v>5</v>
      </c>
      <c r="F309" s="20"/>
      <c r="G309" s="67">
        <f aca="true" t="shared" si="35" ref="G309:I310">G310</f>
        <v>6580.127</v>
      </c>
      <c r="H309" s="67">
        <f t="shared" si="35"/>
        <v>6542.6849999999995</v>
      </c>
      <c r="I309" s="67">
        <f t="shared" si="35"/>
        <v>6639.344999999999</v>
      </c>
    </row>
    <row r="310" spans="1:9" ht="31.5" outlineLevel="6">
      <c r="A310" s="43" t="s">
        <v>112</v>
      </c>
      <c r="B310" s="17">
        <v>951</v>
      </c>
      <c r="C310" s="7" t="s">
        <v>13</v>
      </c>
      <c r="D310" s="7" t="s">
        <v>206</v>
      </c>
      <c r="E310" s="7" t="s">
        <v>5</v>
      </c>
      <c r="F310" s="7"/>
      <c r="G310" s="57">
        <f t="shared" si="35"/>
        <v>6580.127</v>
      </c>
      <c r="H310" s="57">
        <f t="shared" si="35"/>
        <v>6542.6849999999995</v>
      </c>
      <c r="I310" s="57">
        <f t="shared" si="35"/>
        <v>6639.344999999999</v>
      </c>
    </row>
    <row r="311" spans="1:9" ht="31.5" outlineLevel="6">
      <c r="A311" s="43" t="s">
        <v>113</v>
      </c>
      <c r="B311" s="17">
        <v>951</v>
      </c>
      <c r="C311" s="9" t="s">
        <v>13</v>
      </c>
      <c r="D311" s="9" t="s">
        <v>305</v>
      </c>
      <c r="E311" s="9" t="s">
        <v>5</v>
      </c>
      <c r="F311" s="9"/>
      <c r="G311" s="60">
        <f>G312+G317</f>
        <v>6580.127</v>
      </c>
      <c r="H311" s="60">
        <f>H312+H317</f>
        <v>6542.6849999999995</v>
      </c>
      <c r="I311" s="60">
        <f>I312+I317</f>
        <v>6639.344999999999</v>
      </c>
    </row>
    <row r="312" spans="1:9" ht="47.25" outlineLevel="6">
      <c r="A312" s="44" t="s">
        <v>166</v>
      </c>
      <c r="B312" s="53">
        <v>951</v>
      </c>
      <c r="C312" s="28" t="s">
        <v>13</v>
      </c>
      <c r="D312" s="28" t="s">
        <v>307</v>
      </c>
      <c r="E312" s="28" t="s">
        <v>5</v>
      </c>
      <c r="F312" s="28"/>
      <c r="G312" s="59">
        <f>G313</f>
        <v>3654.8</v>
      </c>
      <c r="H312" s="59">
        <f>H313</f>
        <v>3509.8</v>
      </c>
      <c r="I312" s="59">
        <f>I313</f>
        <v>3494.6</v>
      </c>
    </row>
    <row r="313" spans="1:9" ht="31.5" outlineLevel="6">
      <c r="A313" s="3" t="s">
        <v>470</v>
      </c>
      <c r="B313" s="19">
        <v>951</v>
      </c>
      <c r="C313" s="4" t="s">
        <v>13</v>
      </c>
      <c r="D313" s="4" t="s">
        <v>307</v>
      </c>
      <c r="E313" s="4" t="s">
        <v>80</v>
      </c>
      <c r="F313" s="4"/>
      <c r="G313" s="61">
        <f>G314+G315+G316</f>
        <v>3654.8</v>
      </c>
      <c r="H313" s="61">
        <f>H314+H315+H316</f>
        <v>3509.8</v>
      </c>
      <c r="I313" s="61">
        <f>I314+I315+I316</f>
        <v>3494.6</v>
      </c>
    </row>
    <row r="314" spans="1:9" ht="15" customHeight="1" outlineLevel="6">
      <c r="A314" s="26" t="s">
        <v>203</v>
      </c>
      <c r="B314" s="29">
        <v>951</v>
      </c>
      <c r="C314" s="30" t="s">
        <v>13</v>
      </c>
      <c r="D314" s="30" t="s">
        <v>307</v>
      </c>
      <c r="E314" s="30" t="s">
        <v>81</v>
      </c>
      <c r="F314" s="30"/>
      <c r="G314" s="58">
        <v>2809.4</v>
      </c>
      <c r="H314" s="58">
        <v>2699.4</v>
      </c>
      <c r="I314" s="58">
        <v>2687.2</v>
      </c>
    </row>
    <row r="315" spans="1:9" ht="36" customHeight="1" outlineLevel="6">
      <c r="A315" s="26" t="s">
        <v>204</v>
      </c>
      <c r="B315" s="29">
        <v>951</v>
      </c>
      <c r="C315" s="30" t="s">
        <v>13</v>
      </c>
      <c r="D315" s="30" t="s">
        <v>307</v>
      </c>
      <c r="E315" s="30" t="s">
        <v>82</v>
      </c>
      <c r="F315" s="30"/>
      <c r="G315" s="58">
        <v>0</v>
      </c>
      <c r="H315" s="58">
        <v>0</v>
      </c>
      <c r="I315" s="58">
        <v>0</v>
      </c>
    </row>
    <row r="316" spans="1:9" ht="47.25" outlineLevel="6">
      <c r="A316" s="26" t="s">
        <v>200</v>
      </c>
      <c r="B316" s="29">
        <v>951</v>
      </c>
      <c r="C316" s="30" t="s">
        <v>13</v>
      </c>
      <c r="D316" s="30" t="s">
        <v>307</v>
      </c>
      <c r="E316" s="30" t="s">
        <v>201</v>
      </c>
      <c r="F316" s="30"/>
      <c r="G316" s="58">
        <v>845.4</v>
      </c>
      <c r="H316" s="58">
        <v>810.4</v>
      </c>
      <c r="I316" s="58">
        <v>807.4</v>
      </c>
    </row>
    <row r="317" spans="1:9" ht="47.25" outlineLevel="6">
      <c r="A317" s="44" t="s">
        <v>345</v>
      </c>
      <c r="B317" s="28">
        <v>951</v>
      </c>
      <c r="C317" s="28" t="s">
        <v>13</v>
      </c>
      <c r="D317" s="28" t="s">
        <v>346</v>
      </c>
      <c r="E317" s="28" t="s">
        <v>5</v>
      </c>
      <c r="F317" s="28"/>
      <c r="G317" s="88">
        <f>G318+G322</f>
        <v>2925.327</v>
      </c>
      <c r="H317" s="88">
        <f>H318+H322</f>
        <v>3032.8849999999998</v>
      </c>
      <c r="I317" s="88">
        <f>I318+I322</f>
        <v>3144.745</v>
      </c>
    </row>
    <row r="318" spans="1:9" ht="31.5" outlineLevel="6">
      <c r="A318" s="3" t="s">
        <v>470</v>
      </c>
      <c r="B318" s="4">
        <v>951</v>
      </c>
      <c r="C318" s="4" t="s">
        <v>13</v>
      </c>
      <c r="D318" s="4" t="s">
        <v>346</v>
      </c>
      <c r="E318" s="4" t="s">
        <v>80</v>
      </c>
      <c r="F318" s="4"/>
      <c r="G318" s="61">
        <f>G319+G320+G321</f>
        <v>2755.28157</v>
      </c>
      <c r="H318" s="61">
        <f>H319+H320+H321</f>
        <v>2752.696</v>
      </c>
      <c r="I318" s="61">
        <f>I319+I320+I321</f>
        <v>2854.102</v>
      </c>
    </row>
    <row r="319" spans="1:9" ht="31.5" outlineLevel="6">
      <c r="A319" s="26" t="s">
        <v>203</v>
      </c>
      <c r="B319" s="30">
        <v>951</v>
      </c>
      <c r="C319" s="30" t="s">
        <v>13</v>
      </c>
      <c r="D319" s="30" t="s">
        <v>346</v>
      </c>
      <c r="E319" s="30" t="s">
        <v>81</v>
      </c>
      <c r="F319" s="30"/>
      <c r="G319" s="58">
        <v>2118.97512</v>
      </c>
      <c r="H319" s="58">
        <v>2105.006</v>
      </c>
      <c r="I319" s="58">
        <v>2182.892</v>
      </c>
    </row>
    <row r="320" spans="1:9" ht="47.25" outlineLevel="6">
      <c r="A320" s="26" t="s">
        <v>204</v>
      </c>
      <c r="B320" s="30">
        <v>951</v>
      </c>
      <c r="C320" s="30" t="s">
        <v>13</v>
      </c>
      <c r="D320" s="30" t="s">
        <v>346</v>
      </c>
      <c r="E320" s="30" t="s">
        <v>82</v>
      </c>
      <c r="F320" s="30"/>
      <c r="G320" s="58">
        <v>0</v>
      </c>
      <c r="H320" s="58">
        <v>15.6</v>
      </c>
      <c r="I320" s="58">
        <v>15.6</v>
      </c>
    </row>
    <row r="321" spans="1:9" ht="47.25" outlineLevel="6">
      <c r="A321" s="26" t="s">
        <v>200</v>
      </c>
      <c r="B321" s="30">
        <v>951</v>
      </c>
      <c r="C321" s="30" t="s">
        <v>13</v>
      </c>
      <c r="D321" s="30" t="s">
        <v>346</v>
      </c>
      <c r="E321" s="30" t="s">
        <v>201</v>
      </c>
      <c r="F321" s="30"/>
      <c r="G321" s="58">
        <v>636.30645</v>
      </c>
      <c r="H321" s="58">
        <v>632.09</v>
      </c>
      <c r="I321" s="58">
        <v>655.61</v>
      </c>
    </row>
    <row r="322" spans="1:9" ht="31.5" outlineLevel="6">
      <c r="A322" s="3" t="s">
        <v>472</v>
      </c>
      <c r="B322" s="4">
        <v>951</v>
      </c>
      <c r="C322" s="4" t="s">
        <v>13</v>
      </c>
      <c r="D322" s="4" t="s">
        <v>346</v>
      </c>
      <c r="E322" s="4" t="s">
        <v>83</v>
      </c>
      <c r="F322" s="4"/>
      <c r="G322" s="61">
        <f>G323+G324</f>
        <v>170.04543</v>
      </c>
      <c r="H322" s="61">
        <f>H323+H324</f>
        <v>280.189</v>
      </c>
      <c r="I322" s="61">
        <f>I323+I324</f>
        <v>290.643</v>
      </c>
    </row>
    <row r="323" spans="1:9" ht="15.75" outlineLevel="6">
      <c r="A323" s="26" t="s">
        <v>474</v>
      </c>
      <c r="B323" s="30">
        <v>951</v>
      </c>
      <c r="C323" s="30" t="s">
        <v>13</v>
      </c>
      <c r="D323" s="30" t="s">
        <v>346</v>
      </c>
      <c r="E323" s="30" t="s">
        <v>84</v>
      </c>
      <c r="F323" s="30"/>
      <c r="G323" s="58">
        <v>158.04543</v>
      </c>
      <c r="H323" s="58">
        <v>267.689</v>
      </c>
      <c r="I323" s="58">
        <v>277.643</v>
      </c>
    </row>
    <row r="324" spans="1:9" ht="15.75" outlineLevel="6">
      <c r="A324" s="26" t="s">
        <v>384</v>
      </c>
      <c r="B324" s="30">
        <v>951</v>
      </c>
      <c r="C324" s="30" t="s">
        <v>13</v>
      </c>
      <c r="D324" s="30" t="s">
        <v>346</v>
      </c>
      <c r="E324" s="30" t="s">
        <v>385</v>
      </c>
      <c r="F324" s="30"/>
      <c r="G324" s="58">
        <v>12</v>
      </c>
      <c r="H324" s="58">
        <v>12.5</v>
      </c>
      <c r="I324" s="58">
        <v>13</v>
      </c>
    </row>
    <row r="325" spans="1:9" ht="18.75" outlineLevel="6">
      <c r="A325" s="39" t="s">
        <v>62</v>
      </c>
      <c r="B325" s="16">
        <v>951</v>
      </c>
      <c r="C325" s="12" t="s">
        <v>43</v>
      </c>
      <c r="D325" s="12" t="s">
        <v>205</v>
      </c>
      <c r="E325" s="12" t="s">
        <v>5</v>
      </c>
      <c r="F325" s="12"/>
      <c r="G325" s="80">
        <f>G326</f>
        <v>38686.544</v>
      </c>
      <c r="H325" s="80">
        <f>H326</f>
        <v>37990.975</v>
      </c>
      <c r="I325" s="80">
        <f>I326</f>
        <v>39880.4019</v>
      </c>
    </row>
    <row r="326" spans="1:9" ht="15.75" outlineLevel="6">
      <c r="A326" s="6" t="s">
        <v>34</v>
      </c>
      <c r="B326" s="17">
        <v>951</v>
      </c>
      <c r="C326" s="7" t="s">
        <v>14</v>
      </c>
      <c r="D326" s="7" t="s">
        <v>205</v>
      </c>
      <c r="E326" s="7" t="s">
        <v>5</v>
      </c>
      <c r="F326" s="7"/>
      <c r="G326" s="57">
        <f>G327+G353+G357</f>
        <v>38686.544</v>
      </c>
      <c r="H326" s="57">
        <f>H327+H353+H357</f>
        <v>37990.975</v>
      </c>
      <c r="I326" s="57">
        <f>I327+I353+I357</f>
        <v>39880.4019</v>
      </c>
    </row>
    <row r="327" spans="1:9" ht="15.75" outlineLevel="6">
      <c r="A327" s="11" t="s">
        <v>130</v>
      </c>
      <c r="B327" s="17">
        <v>951</v>
      </c>
      <c r="C327" s="9" t="s">
        <v>14</v>
      </c>
      <c r="D327" s="9" t="s">
        <v>220</v>
      </c>
      <c r="E327" s="9" t="s">
        <v>5</v>
      </c>
      <c r="F327" s="9"/>
      <c r="G327" s="60">
        <f>G328+G335+G349</f>
        <v>38513.319</v>
      </c>
      <c r="H327" s="60">
        <f>H328+H335+H349</f>
        <v>37860.975</v>
      </c>
      <c r="I327" s="60">
        <f>I328+I335+I349</f>
        <v>39750.4019</v>
      </c>
    </row>
    <row r="328" spans="1:9" ht="15.75" outlineLevel="6">
      <c r="A328" s="31" t="s">
        <v>100</v>
      </c>
      <c r="B328" s="27">
        <v>951</v>
      </c>
      <c r="C328" s="28" t="s">
        <v>14</v>
      </c>
      <c r="D328" s="28" t="s">
        <v>221</v>
      </c>
      <c r="E328" s="28" t="s">
        <v>5</v>
      </c>
      <c r="F328" s="28"/>
      <c r="G328" s="59">
        <f>G329+G332</f>
        <v>96.55</v>
      </c>
      <c r="H328" s="59">
        <f>H329+H332</f>
        <v>100</v>
      </c>
      <c r="I328" s="59">
        <f>I329+I332</f>
        <v>1989.4269</v>
      </c>
    </row>
    <row r="329" spans="1:9" ht="31.5" outlineLevel="6">
      <c r="A329" s="24" t="s">
        <v>131</v>
      </c>
      <c r="B329" s="19">
        <v>951</v>
      </c>
      <c r="C329" s="4" t="s">
        <v>14</v>
      </c>
      <c r="D329" s="4" t="s">
        <v>334</v>
      </c>
      <c r="E329" s="4" t="s">
        <v>5</v>
      </c>
      <c r="F329" s="4"/>
      <c r="G329" s="5">
        <f aca="true" t="shared" si="36" ref="G329:I330">G330</f>
        <v>96.55</v>
      </c>
      <c r="H329" s="5">
        <f t="shared" si="36"/>
        <v>100</v>
      </c>
      <c r="I329" s="5">
        <f t="shared" si="36"/>
        <v>100</v>
      </c>
    </row>
    <row r="330" spans="1:9" ht="21.75" customHeight="1" outlineLevel="6">
      <c r="A330" s="26" t="s">
        <v>472</v>
      </c>
      <c r="B330" s="29">
        <v>951</v>
      </c>
      <c r="C330" s="30" t="s">
        <v>14</v>
      </c>
      <c r="D330" s="30" t="s">
        <v>334</v>
      </c>
      <c r="E330" s="30" t="s">
        <v>83</v>
      </c>
      <c r="F330" s="30"/>
      <c r="G330" s="34">
        <f t="shared" si="36"/>
        <v>96.55</v>
      </c>
      <c r="H330" s="34">
        <f t="shared" si="36"/>
        <v>100</v>
      </c>
      <c r="I330" s="34">
        <f t="shared" si="36"/>
        <v>100</v>
      </c>
    </row>
    <row r="331" spans="1:9" ht="15.75" outlineLevel="6">
      <c r="A331" s="26" t="s">
        <v>474</v>
      </c>
      <c r="B331" s="29">
        <v>951</v>
      </c>
      <c r="C331" s="30" t="s">
        <v>14</v>
      </c>
      <c r="D331" s="30" t="s">
        <v>334</v>
      </c>
      <c r="E331" s="30" t="s">
        <v>84</v>
      </c>
      <c r="F331" s="30"/>
      <c r="G331" s="73">
        <v>96.55</v>
      </c>
      <c r="H331" s="73">
        <v>100</v>
      </c>
      <c r="I331" s="73">
        <v>100</v>
      </c>
    </row>
    <row r="332" spans="1:9" ht="47.25" outlineLevel="6">
      <c r="A332" s="24" t="s">
        <v>483</v>
      </c>
      <c r="B332" s="19">
        <v>951</v>
      </c>
      <c r="C332" s="4" t="s">
        <v>14</v>
      </c>
      <c r="D332" s="4" t="s">
        <v>484</v>
      </c>
      <c r="E332" s="4" t="s">
        <v>5</v>
      </c>
      <c r="F332" s="4"/>
      <c r="G332" s="96">
        <f aca="true" t="shared" si="37" ref="G332:I333">G333</f>
        <v>0</v>
      </c>
      <c r="H332" s="96">
        <f t="shared" si="37"/>
        <v>0</v>
      </c>
      <c r="I332" s="96">
        <f t="shared" si="37"/>
        <v>1889.4269</v>
      </c>
    </row>
    <row r="333" spans="1:9" ht="31.5" outlineLevel="6">
      <c r="A333" s="26" t="s">
        <v>472</v>
      </c>
      <c r="B333" s="29">
        <v>951</v>
      </c>
      <c r="C333" s="30" t="s">
        <v>14</v>
      </c>
      <c r="D333" s="30" t="s">
        <v>484</v>
      </c>
      <c r="E333" s="30" t="s">
        <v>83</v>
      </c>
      <c r="F333" s="30"/>
      <c r="G333" s="73">
        <f t="shared" si="37"/>
        <v>0</v>
      </c>
      <c r="H333" s="73">
        <f t="shared" si="37"/>
        <v>0</v>
      </c>
      <c r="I333" s="73">
        <f t="shared" si="37"/>
        <v>1889.4269</v>
      </c>
    </row>
    <row r="334" spans="1:9" ht="15.75" outlineLevel="6">
      <c r="A334" s="26" t="s">
        <v>474</v>
      </c>
      <c r="B334" s="29">
        <v>951</v>
      </c>
      <c r="C334" s="30" t="s">
        <v>14</v>
      </c>
      <c r="D334" s="30" t="s">
        <v>484</v>
      </c>
      <c r="E334" s="30" t="s">
        <v>84</v>
      </c>
      <c r="F334" s="30"/>
      <c r="G334" s="73"/>
      <c r="H334" s="73"/>
      <c r="I334" s="73">
        <v>1889.4269</v>
      </c>
    </row>
    <row r="335" spans="1:9" ht="31.5" outlineLevel="6">
      <c r="A335" s="45" t="s">
        <v>132</v>
      </c>
      <c r="B335" s="27">
        <v>951</v>
      </c>
      <c r="C335" s="28" t="s">
        <v>14</v>
      </c>
      <c r="D335" s="28" t="s">
        <v>222</v>
      </c>
      <c r="E335" s="28" t="s">
        <v>5</v>
      </c>
      <c r="F335" s="28"/>
      <c r="G335" s="14">
        <f>G336+G340+G343+G346</f>
        <v>38416.769</v>
      </c>
      <c r="H335" s="14">
        <f>H336+H340+H343+H346</f>
        <v>37750.975</v>
      </c>
      <c r="I335" s="14">
        <f>I336+I340+I343+I346</f>
        <v>37750.975</v>
      </c>
    </row>
    <row r="336" spans="1:9" ht="31.5" outlineLevel="6">
      <c r="A336" s="3" t="s">
        <v>133</v>
      </c>
      <c r="B336" s="19">
        <v>951</v>
      </c>
      <c r="C336" s="4" t="s">
        <v>14</v>
      </c>
      <c r="D336" s="4" t="s">
        <v>223</v>
      </c>
      <c r="E336" s="4" t="s">
        <v>5</v>
      </c>
      <c r="F336" s="4"/>
      <c r="G336" s="5">
        <f>G337</f>
        <v>23135.969</v>
      </c>
      <c r="H336" s="5">
        <f>H337</f>
        <v>22296.97</v>
      </c>
      <c r="I336" s="5">
        <f>I337</f>
        <v>22296.97</v>
      </c>
    </row>
    <row r="337" spans="1:9" ht="15.75" outlineLevel="6">
      <c r="A337" s="26" t="s">
        <v>99</v>
      </c>
      <c r="B337" s="29">
        <v>951</v>
      </c>
      <c r="C337" s="30" t="s">
        <v>14</v>
      </c>
      <c r="D337" s="30" t="s">
        <v>223</v>
      </c>
      <c r="E337" s="30" t="s">
        <v>98</v>
      </c>
      <c r="F337" s="30"/>
      <c r="G337" s="58">
        <f>G338+G339</f>
        <v>23135.969</v>
      </c>
      <c r="H337" s="58">
        <f>H338+H339</f>
        <v>22296.97</v>
      </c>
      <c r="I337" s="58">
        <f>I338+I339</f>
        <v>22296.97</v>
      </c>
    </row>
    <row r="338" spans="1:9" ht="63" outlineLevel="6">
      <c r="A338" s="35" t="s">
        <v>480</v>
      </c>
      <c r="B338" s="29">
        <v>951</v>
      </c>
      <c r="C338" s="30" t="s">
        <v>14</v>
      </c>
      <c r="D338" s="30" t="s">
        <v>223</v>
      </c>
      <c r="E338" s="30" t="s">
        <v>78</v>
      </c>
      <c r="F338" s="30"/>
      <c r="G338" s="58">
        <v>22296.97</v>
      </c>
      <c r="H338" s="58">
        <v>22296.97</v>
      </c>
      <c r="I338" s="58">
        <v>22296.97</v>
      </c>
    </row>
    <row r="339" spans="1:9" ht="15.75" outlineLevel="6">
      <c r="A339" s="35" t="s">
        <v>76</v>
      </c>
      <c r="B339" s="29">
        <v>951</v>
      </c>
      <c r="C339" s="30" t="s">
        <v>14</v>
      </c>
      <c r="D339" s="30" t="s">
        <v>227</v>
      </c>
      <c r="E339" s="30" t="s">
        <v>77</v>
      </c>
      <c r="F339" s="30"/>
      <c r="G339" s="58">
        <v>838.999</v>
      </c>
      <c r="H339" s="58">
        <v>0</v>
      </c>
      <c r="I339" s="58">
        <v>0</v>
      </c>
    </row>
    <row r="340" spans="1:9" ht="31.5" outlineLevel="6">
      <c r="A340" s="3" t="s">
        <v>134</v>
      </c>
      <c r="B340" s="19">
        <v>951</v>
      </c>
      <c r="C340" s="4" t="s">
        <v>14</v>
      </c>
      <c r="D340" s="4" t="s">
        <v>224</v>
      </c>
      <c r="E340" s="4" t="s">
        <v>5</v>
      </c>
      <c r="F340" s="4"/>
      <c r="G340" s="61">
        <f aca="true" t="shared" si="38" ref="G340:I341">G341</f>
        <v>15280.8</v>
      </c>
      <c r="H340" s="61">
        <f t="shared" si="38"/>
        <v>15280.8</v>
      </c>
      <c r="I340" s="61">
        <f t="shared" si="38"/>
        <v>15280.8</v>
      </c>
    </row>
    <row r="341" spans="1:9" ht="19.5" customHeight="1" outlineLevel="6">
      <c r="A341" s="26" t="s">
        <v>99</v>
      </c>
      <c r="B341" s="29">
        <v>951</v>
      </c>
      <c r="C341" s="30" t="s">
        <v>14</v>
      </c>
      <c r="D341" s="30" t="s">
        <v>224</v>
      </c>
      <c r="E341" s="30" t="s">
        <v>98</v>
      </c>
      <c r="F341" s="30"/>
      <c r="G341" s="58">
        <f t="shared" si="38"/>
        <v>15280.8</v>
      </c>
      <c r="H341" s="58">
        <f t="shared" si="38"/>
        <v>15280.8</v>
      </c>
      <c r="I341" s="58">
        <f t="shared" si="38"/>
        <v>15280.8</v>
      </c>
    </row>
    <row r="342" spans="1:9" ht="63" outlineLevel="6">
      <c r="A342" s="35" t="s">
        <v>480</v>
      </c>
      <c r="B342" s="29">
        <v>951</v>
      </c>
      <c r="C342" s="30" t="s">
        <v>14</v>
      </c>
      <c r="D342" s="30" t="s">
        <v>224</v>
      </c>
      <c r="E342" s="30" t="s">
        <v>78</v>
      </c>
      <c r="F342" s="30"/>
      <c r="G342" s="58">
        <v>15280.8</v>
      </c>
      <c r="H342" s="58">
        <v>15280.8</v>
      </c>
      <c r="I342" s="58">
        <v>15280.8</v>
      </c>
    </row>
    <row r="343" spans="1:9" ht="31.5" outlineLevel="6">
      <c r="A343" s="3" t="s">
        <v>281</v>
      </c>
      <c r="B343" s="19">
        <v>951</v>
      </c>
      <c r="C343" s="4" t="s">
        <v>14</v>
      </c>
      <c r="D343" s="4" t="s">
        <v>282</v>
      </c>
      <c r="E343" s="4" t="s">
        <v>5</v>
      </c>
      <c r="F343" s="4"/>
      <c r="G343" s="61">
        <f aca="true" t="shared" si="39" ref="G343:I344">G344</f>
        <v>0</v>
      </c>
      <c r="H343" s="61">
        <f t="shared" si="39"/>
        <v>168.005</v>
      </c>
      <c r="I343" s="61">
        <f t="shared" si="39"/>
        <v>168.005</v>
      </c>
    </row>
    <row r="344" spans="1:9" ht="15.75" outlineLevel="6">
      <c r="A344" s="26" t="s">
        <v>99</v>
      </c>
      <c r="B344" s="29">
        <v>951</v>
      </c>
      <c r="C344" s="30" t="s">
        <v>14</v>
      </c>
      <c r="D344" s="30" t="s">
        <v>282</v>
      </c>
      <c r="E344" s="30" t="s">
        <v>98</v>
      </c>
      <c r="F344" s="30"/>
      <c r="G344" s="58">
        <f t="shared" si="39"/>
        <v>0</v>
      </c>
      <c r="H344" s="58">
        <f t="shared" si="39"/>
        <v>168.005</v>
      </c>
      <c r="I344" s="58">
        <f t="shared" si="39"/>
        <v>168.005</v>
      </c>
    </row>
    <row r="345" spans="1:9" ht="15.75" outlineLevel="6">
      <c r="A345" s="35" t="s">
        <v>76</v>
      </c>
      <c r="B345" s="29">
        <v>951</v>
      </c>
      <c r="C345" s="30" t="s">
        <v>14</v>
      </c>
      <c r="D345" s="30" t="s">
        <v>282</v>
      </c>
      <c r="E345" s="30" t="s">
        <v>77</v>
      </c>
      <c r="F345" s="30"/>
      <c r="G345" s="78">
        <v>0</v>
      </c>
      <c r="H345" s="78">
        <v>168.005</v>
      </c>
      <c r="I345" s="78">
        <v>168.005</v>
      </c>
    </row>
    <row r="346" spans="1:9" ht="47.25" outlineLevel="6">
      <c r="A346" s="3" t="s">
        <v>299</v>
      </c>
      <c r="B346" s="19">
        <v>951</v>
      </c>
      <c r="C346" s="4" t="s">
        <v>14</v>
      </c>
      <c r="D346" s="4" t="s">
        <v>298</v>
      </c>
      <c r="E346" s="4" t="s">
        <v>5</v>
      </c>
      <c r="F346" s="4"/>
      <c r="G346" s="61">
        <f aca="true" t="shared" si="40" ref="G346:I347">G347</f>
        <v>0</v>
      </c>
      <c r="H346" s="61">
        <f t="shared" si="40"/>
        <v>5.2</v>
      </c>
      <c r="I346" s="61">
        <f t="shared" si="40"/>
        <v>5.2</v>
      </c>
    </row>
    <row r="347" spans="1:9" ht="15.75" outlineLevel="6">
      <c r="A347" s="26" t="s">
        <v>99</v>
      </c>
      <c r="B347" s="29">
        <v>951</v>
      </c>
      <c r="C347" s="30" t="s">
        <v>14</v>
      </c>
      <c r="D347" s="30" t="s">
        <v>298</v>
      </c>
      <c r="E347" s="30" t="s">
        <v>98</v>
      </c>
      <c r="F347" s="30"/>
      <c r="G347" s="58">
        <f t="shared" si="40"/>
        <v>0</v>
      </c>
      <c r="H347" s="58">
        <f t="shared" si="40"/>
        <v>5.2</v>
      </c>
      <c r="I347" s="58">
        <f t="shared" si="40"/>
        <v>5.2</v>
      </c>
    </row>
    <row r="348" spans="1:9" ht="15.75" outlineLevel="6">
      <c r="A348" s="35" t="s">
        <v>76</v>
      </c>
      <c r="B348" s="29">
        <v>951</v>
      </c>
      <c r="C348" s="30" t="s">
        <v>14</v>
      </c>
      <c r="D348" s="30" t="s">
        <v>298</v>
      </c>
      <c r="E348" s="30" t="s">
        <v>77</v>
      </c>
      <c r="F348" s="30"/>
      <c r="G348" s="78">
        <v>0</v>
      </c>
      <c r="H348" s="58">
        <v>5.2</v>
      </c>
      <c r="I348" s="58">
        <v>5.2</v>
      </c>
    </row>
    <row r="349" spans="1:9" ht="31.5" outlineLevel="6">
      <c r="A349" s="45" t="s">
        <v>301</v>
      </c>
      <c r="B349" s="27">
        <v>951</v>
      </c>
      <c r="C349" s="28" t="s">
        <v>14</v>
      </c>
      <c r="D349" s="28" t="s">
        <v>300</v>
      </c>
      <c r="E349" s="28" t="s">
        <v>5</v>
      </c>
      <c r="F349" s="28"/>
      <c r="G349" s="59">
        <f>G350</f>
        <v>0</v>
      </c>
      <c r="H349" s="59">
        <f aca="true" t="shared" si="41" ref="H349:I351">H350</f>
        <v>10</v>
      </c>
      <c r="I349" s="59">
        <f t="shared" si="41"/>
        <v>10</v>
      </c>
    </row>
    <row r="350" spans="1:9" ht="31.5" outlineLevel="6">
      <c r="A350" s="3" t="s">
        <v>302</v>
      </c>
      <c r="B350" s="19">
        <v>951</v>
      </c>
      <c r="C350" s="4" t="s">
        <v>14</v>
      </c>
      <c r="D350" s="4" t="s">
        <v>335</v>
      </c>
      <c r="E350" s="4" t="s">
        <v>5</v>
      </c>
      <c r="F350" s="4"/>
      <c r="G350" s="61">
        <f>G351</f>
        <v>0</v>
      </c>
      <c r="H350" s="61">
        <f t="shared" si="41"/>
        <v>10</v>
      </c>
      <c r="I350" s="61">
        <f t="shared" si="41"/>
        <v>10</v>
      </c>
    </row>
    <row r="351" spans="1:9" ht="31.5" outlineLevel="6">
      <c r="A351" s="26" t="s">
        <v>472</v>
      </c>
      <c r="B351" s="29">
        <v>951</v>
      </c>
      <c r="C351" s="30" t="s">
        <v>14</v>
      </c>
      <c r="D351" s="30" t="s">
        <v>335</v>
      </c>
      <c r="E351" s="30" t="s">
        <v>83</v>
      </c>
      <c r="F351" s="30"/>
      <c r="G351" s="58">
        <f>G352</f>
        <v>0</v>
      </c>
      <c r="H351" s="58">
        <f t="shared" si="41"/>
        <v>10</v>
      </c>
      <c r="I351" s="58">
        <f t="shared" si="41"/>
        <v>10</v>
      </c>
    </row>
    <row r="352" spans="1:9" ht="15.75" outlineLevel="6">
      <c r="A352" s="35" t="s">
        <v>474</v>
      </c>
      <c r="B352" s="29">
        <v>951</v>
      </c>
      <c r="C352" s="30" t="s">
        <v>14</v>
      </c>
      <c r="D352" s="30" t="s">
        <v>335</v>
      </c>
      <c r="E352" s="30" t="s">
        <v>84</v>
      </c>
      <c r="F352" s="30"/>
      <c r="G352" s="58">
        <v>0</v>
      </c>
      <c r="H352" s="58">
        <v>10</v>
      </c>
      <c r="I352" s="58">
        <v>10</v>
      </c>
    </row>
    <row r="353" spans="1:9" ht="15.75" outlineLevel="6">
      <c r="A353" s="6" t="s">
        <v>187</v>
      </c>
      <c r="B353" s="17">
        <v>951</v>
      </c>
      <c r="C353" s="7" t="s">
        <v>14</v>
      </c>
      <c r="D353" s="7" t="s">
        <v>225</v>
      </c>
      <c r="E353" s="7" t="s">
        <v>5</v>
      </c>
      <c r="F353" s="7"/>
      <c r="G353" s="8">
        <f>G354</f>
        <v>130</v>
      </c>
      <c r="H353" s="8">
        <f aca="true" t="shared" si="42" ref="H353:I355">H354</f>
        <v>80</v>
      </c>
      <c r="I353" s="8">
        <f t="shared" si="42"/>
        <v>80</v>
      </c>
    </row>
    <row r="354" spans="1:9" ht="47.25" outlineLevel="6">
      <c r="A354" s="24" t="s">
        <v>135</v>
      </c>
      <c r="B354" s="19">
        <v>951</v>
      </c>
      <c r="C354" s="4" t="s">
        <v>14</v>
      </c>
      <c r="D354" s="4" t="s">
        <v>336</v>
      </c>
      <c r="E354" s="4" t="s">
        <v>5</v>
      </c>
      <c r="F354" s="4"/>
      <c r="G354" s="5">
        <f>G355</f>
        <v>130</v>
      </c>
      <c r="H354" s="5">
        <f t="shared" si="42"/>
        <v>80</v>
      </c>
      <c r="I354" s="5">
        <f t="shared" si="42"/>
        <v>80</v>
      </c>
    </row>
    <row r="355" spans="1:9" ht="18.75" customHeight="1" outlineLevel="6">
      <c r="A355" s="26" t="s">
        <v>472</v>
      </c>
      <c r="B355" s="29">
        <v>951</v>
      </c>
      <c r="C355" s="30" t="s">
        <v>14</v>
      </c>
      <c r="D355" s="30" t="s">
        <v>336</v>
      </c>
      <c r="E355" s="30" t="s">
        <v>83</v>
      </c>
      <c r="F355" s="30"/>
      <c r="G355" s="34">
        <f>G356</f>
        <v>130</v>
      </c>
      <c r="H355" s="34">
        <f t="shared" si="42"/>
        <v>80</v>
      </c>
      <c r="I355" s="34">
        <f t="shared" si="42"/>
        <v>80</v>
      </c>
    </row>
    <row r="356" spans="1:9" ht="15.75" outlineLevel="6">
      <c r="A356" s="26" t="s">
        <v>474</v>
      </c>
      <c r="B356" s="29">
        <v>951</v>
      </c>
      <c r="C356" s="30" t="s">
        <v>14</v>
      </c>
      <c r="D356" s="30" t="s">
        <v>336</v>
      </c>
      <c r="E356" s="30" t="s">
        <v>84</v>
      </c>
      <c r="F356" s="30"/>
      <c r="G356" s="58">
        <v>130</v>
      </c>
      <c r="H356" s="58">
        <v>80</v>
      </c>
      <c r="I356" s="58">
        <v>80</v>
      </c>
    </row>
    <row r="357" spans="1:9" ht="31.5" outlineLevel="6">
      <c r="A357" s="6" t="s">
        <v>289</v>
      </c>
      <c r="B357" s="17">
        <v>951</v>
      </c>
      <c r="C357" s="7" t="s">
        <v>14</v>
      </c>
      <c r="D357" s="7" t="s">
        <v>226</v>
      </c>
      <c r="E357" s="7" t="s">
        <v>5</v>
      </c>
      <c r="F357" s="7"/>
      <c r="G357" s="8">
        <f>G358</f>
        <v>43.225</v>
      </c>
      <c r="H357" s="8">
        <f aca="true" t="shared" si="43" ref="H357:I359">H358</f>
        <v>50</v>
      </c>
      <c r="I357" s="8">
        <f t="shared" si="43"/>
        <v>50</v>
      </c>
    </row>
    <row r="358" spans="1:9" ht="31.5" outlineLevel="6">
      <c r="A358" s="24" t="s">
        <v>136</v>
      </c>
      <c r="B358" s="19">
        <v>951</v>
      </c>
      <c r="C358" s="4" t="s">
        <v>14</v>
      </c>
      <c r="D358" s="4" t="s">
        <v>337</v>
      </c>
      <c r="E358" s="4" t="s">
        <v>5</v>
      </c>
      <c r="F358" s="4"/>
      <c r="G358" s="5">
        <f>G359</f>
        <v>43.225</v>
      </c>
      <c r="H358" s="5">
        <f t="shared" si="43"/>
        <v>50</v>
      </c>
      <c r="I358" s="5">
        <f t="shared" si="43"/>
        <v>50</v>
      </c>
    </row>
    <row r="359" spans="1:9" ht="31.5" outlineLevel="6">
      <c r="A359" s="26" t="s">
        <v>472</v>
      </c>
      <c r="B359" s="29">
        <v>951</v>
      </c>
      <c r="C359" s="30" t="s">
        <v>14</v>
      </c>
      <c r="D359" s="30" t="s">
        <v>337</v>
      </c>
      <c r="E359" s="30" t="s">
        <v>83</v>
      </c>
      <c r="F359" s="30"/>
      <c r="G359" s="34">
        <f>G360</f>
        <v>43.225</v>
      </c>
      <c r="H359" s="34">
        <f t="shared" si="43"/>
        <v>50</v>
      </c>
      <c r="I359" s="34">
        <f t="shared" si="43"/>
        <v>50</v>
      </c>
    </row>
    <row r="360" spans="1:9" ht="15.75" outlineLevel="6">
      <c r="A360" s="26" t="s">
        <v>474</v>
      </c>
      <c r="B360" s="29">
        <v>951</v>
      </c>
      <c r="C360" s="30" t="s">
        <v>14</v>
      </c>
      <c r="D360" s="30" t="s">
        <v>337</v>
      </c>
      <c r="E360" s="30" t="s">
        <v>84</v>
      </c>
      <c r="F360" s="30"/>
      <c r="G360" s="58">
        <v>43.225</v>
      </c>
      <c r="H360" s="58">
        <v>50</v>
      </c>
      <c r="I360" s="58">
        <v>50</v>
      </c>
    </row>
    <row r="361" spans="1:9" ht="18.75" outlineLevel="6">
      <c r="A361" s="39" t="s">
        <v>42</v>
      </c>
      <c r="B361" s="16">
        <v>951</v>
      </c>
      <c r="C361" s="12" t="s">
        <v>41</v>
      </c>
      <c r="D361" s="12" t="s">
        <v>205</v>
      </c>
      <c r="E361" s="12" t="s">
        <v>5</v>
      </c>
      <c r="F361" s="12"/>
      <c r="G361" s="80">
        <f>G362+G368+G391+G378</f>
        <v>58696.68227</v>
      </c>
      <c r="H361" s="80">
        <f>H362+H368+H391+H378</f>
        <v>65433.127649999995</v>
      </c>
      <c r="I361" s="80">
        <f>I362+I368+I391+I378</f>
        <v>66632.58853</v>
      </c>
    </row>
    <row r="362" spans="1:9" ht="15.75" outlineLevel="6">
      <c r="A362" s="48" t="s">
        <v>35</v>
      </c>
      <c r="B362" s="16">
        <v>951</v>
      </c>
      <c r="C362" s="20" t="s">
        <v>15</v>
      </c>
      <c r="D362" s="20" t="s">
        <v>205</v>
      </c>
      <c r="E362" s="20" t="s">
        <v>5</v>
      </c>
      <c r="F362" s="20"/>
      <c r="G362" s="46">
        <f>G363</f>
        <v>710</v>
      </c>
      <c r="H362" s="46">
        <f aca="true" t="shared" si="44" ref="H362:I366">H363</f>
        <v>710</v>
      </c>
      <c r="I362" s="46">
        <f t="shared" si="44"/>
        <v>710</v>
      </c>
    </row>
    <row r="363" spans="1:9" ht="31.5" outlineLevel="6">
      <c r="A363" s="43" t="s">
        <v>112</v>
      </c>
      <c r="B363" s="17">
        <v>951</v>
      </c>
      <c r="C363" s="7" t="s">
        <v>15</v>
      </c>
      <c r="D363" s="7" t="s">
        <v>206</v>
      </c>
      <c r="E363" s="7" t="s">
        <v>5</v>
      </c>
      <c r="F363" s="7"/>
      <c r="G363" s="8">
        <f>G364</f>
        <v>710</v>
      </c>
      <c r="H363" s="8">
        <f t="shared" si="44"/>
        <v>710</v>
      </c>
      <c r="I363" s="8">
        <f t="shared" si="44"/>
        <v>710</v>
      </c>
    </row>
    <row r="364" spans="1:9" ht="35.25" customHeight="1" outlineLevel="6">
      <c r="A364" s="43" t="s">
        <v>113</v>
      </c>
      <c r="B364" s="17">
        <v>951</v>
      </c>
      <c r="C364" s="9" t="s">
        <v>15</v>
      </c>
      <c r="D364" s="9" t="s">
        <v>305</v>
      </c>
      <c r="E364" s="9" t="s">
        <v>5</v>
      </c>
      <c r="F364" s="9"/>
      <c r="G364" s="10">
        <f>G365</f>
        <v>710</v>
      </c>
      <c r="H364" s="10">
        <f t="shared" si="44"/>
        <v>710</v>
      </c>
      <c r="I364" s="10">
        <f t="shared" si="44"/>
        <v>710</v>
      </c>
    </row>
    <row r="365" spans="1:9" ht="31.5" outlineLevel="6">
      <c r="A365" s="31" t="s">
        <v>137</v>
      </c>
      <c r="B365" s="27">
        <v>951</v>
      </c>
      <c r="C365" s="28" t="s">
        <v>15</v>
      </c>
      <c r="D365" s="28" t="s">
        <v>338</v>
      </c>
      <c r="E365" s="28" t="s">
        <v>5</v>
      </c>
      <c r="F365" s="28"/>
      <c r="G365" s="14">
        <f>G366</f>
        <v>710</v>
      </c>
      <c r="H365" s="14">
        <f t="shared" si="44"/>
        <v>710</v>
      </c>
      <c r="I365" s="14">
        <f t="shared" si="44"/>
        <v>710</v>
      </c>
    </row>
    <row r="366" spans="1:9" ht="18" customHeight="1" outlineLevel="6">
      <c r="A366" s="3" t="s">
        <v>103</v>
      </c>
      <c r="B366" s="19">
        <v>951</v>
      </c>
      <c r="C366" s="4" t="s">
        <v>15</v>
      </c>
      <c r="D366" s="4" t="s">
        <v>338</v>
      </c>
      <c r="E366" s="4" t="s">
        <v>101</v>
      </c>
      <c r="F366" s="4"/>
      <c r="G366" s="5">
        <f>G367</f>
        <v>710</v>
      </c>
      <c r="H366" s="5">
        <f t="shared" si="44"/>
        <v>710</v>
      </c>
      <c r="I366" s="5">
        <f t="shared" si="44"/>
        <v>710</v>
      </c>
    </row>
    <row r="367" spans="1:9" ht="31.5" outlineLevel="6">
      <c r="A367" s="26" t="s">
        <v>475</v>
      </c>
      <c r="B367" s="29">
        <v>951</v>
      </c>
      <c r="C367" s="30" t="s">
        <v>15</v>
      </c>
      <c r="D367" s="30" t="s">
        <v>338</v>
      </c>
      <c r="E367" s="30" t="s">
        <v>102</v>
      </c>
      <c r="F367" s="30"/>
      <c r="G367" s="58">
        <v>710</v>
      </c>
      <c r="H367" s="58">
        <v>710</v>
      </c>
      <c r="I367" s="58">
        <v>710</v>
      </c>
    </row>
    <row r="368" spans="1:9" ht="15.75" outlineLevel="6">
      <c r="A368" s="48" t="s">
        <v>36</v>
      </c>
      <c r="B368" s="16">
        <v>951</v>
      </c>
      <c r="C368" s="20" t="s">
        <v>16</v>
      </c>
      <c r="D368" s="20" t="s">
        <v>205</v>
      </c>
      <c r="E368" s="20" t="s">
        <v>5</v>
      </c>
      <c r="F368" s="20"/>
      <c r="G368" s="102">
        <f>G369</f>
        <v>2638.6564</v>
      </c>
      <c r="H368" s="46">
        <f aca="true" t="shared" si="45" ref="H368:I372">H369</f>
        <v>2305.9307200000003</v>
      </c>
      <c r="I368" s="46">
        <f t="shared" si="45"/>
        <v>2409.50585</v>
      </c>
    </row>
    <row r="369" spans="1:9" ht="15.75" outlineLevel="6">
      <c r="A369" s="11" t="s">
        <v>121</v>
      </c>
      <c r="B369" s="17">
        <v>951</v>
      </c>
      <c r="C369" s="7" t="s">
        <v>16</v>
      </c>
      <c r="D369" s="7" t="s">
        <v>205</v>
      </c>
      <c r="E369" s="7" t="s">
        <v>5</v>
      </c>
      <c r="F369" s="7"/>
      <c r="G369" s="57">
        <f>G370+G374</f>
        <v>2638.6564</v>
      </c>
      <c r="H369" s="57">
        <f>H370+H374</f>
        <v>2305.9307200000003</v>
      </c>
      <c r="I369" s="57">
        <f>I370+I374</f>
        <v>2409.50585</v>
      </c>
    </row>
    <row r="370" spans="1:9" ht="15.75" outlineLevel="6">
      <c r="A370" s="6" t="s">
        <v>188</v>
      </c>
      <c r="B370" s="17">
        <v>951</v>
      </c>
      <c r="C370" s="7" t="s">
        <v>16</v>
      </c>
      <c r="D370" s="7" t="s">
        <v>228</v>
      </c>
      <c r="E370" s="7" t="s">
        <v>5</v>
      </c>
      <c r="F370" s="7"/>
      <c r="G370" s="8">
        <f>G371</f>
        <v>2328.6564</v>
      </c>
      <c r="H370" s="8">
        <f t="shared" si="45"/>
        <v>1695.93072</v>
      </c>
      <c r="I370" s="8">
        <f t="shared" si="45"/>
        <v>1799.50585</v>
      </c>
    </row>
    <row r="371" spans="1:9" ht="47.25" outlineLevel="6">
      <c r="A371" s="45" t="s">
        <v>269</v>
      </c>
      <c r="B371" s="27">
        <v>951</v>
      </c>
      <c r="C371" s="28" t="s">
        <v>16</v>
      </c>
      <c r="D371" s="28" t="s">
        <v>268</v>
      </c>
      <c r="E371" s="28" t="s">
        <v>5</v>
      </c>
      <c r="F371" s="28"/>
      <c r="G371" s="14">
        <f>G372</f>
        <v>2328.6564</v>
      </c>
      <c r="H371" s="14">
        <f t="shared" si="45"/>
        <v>1695.93072</v>
      </c>
      <c r="I371" s="14">
        <f t="shared" si="45"/>
        <v>1799.50585</v>
      </c>
    </row>
    <row r="372" spans="1:9" ht="31.5" outlineLevel="6">
      <c r="A372" s="3" t="s">
        <v>476</v>
      </c>
      <c r="B372" s="19">
        <v>951</v>
      </c>
      <c r="C372" s="4" t="s">
        <v>16</v>
      </c>
      <c r="D372" s="4" t="s">
        <v>268</v>
      </c>
      <c r="E372" s="4" t="s">
        <v>90</v>
      </c>
      <c r="F372" s="4"/>
      <c r="G372" s="5">
        <f>G373</f>
        <v>2328.6564</v>
      </c>
      <c r="H372" s="5">
        <f t="shared" si="45"/>
        <v>1695.93072</v>
      </c>
      <c r="I372" s="5">
        <f t="shared" si="45"/>
        <v>1799.50585</v>
      </c>
    </row>
    <row r="373" spans="1:9" ht="15.75" outlineLevel="6">
      <c r="A373" s="26" t="s">
        <v>105</v>
      </c>
      <c r="B373" s="29">
        <v>951</v>
      </c>
      <c r="C373" s="30" t="s">
        <v>16</v>
      </c>
      <c r="D373" s="30" t="s">
        <v>268</v>
      </c>
      <c r="E373" s="30" t="s">
        <v>104</v>
      </c>
      <c r="F373" s="30"/>
      <c r="G373" s="78">
        <v>2328.6564</v>
      </c>
      <c r="H373" s="78">
        <v>1695.93072</v>
      </c>
      <c r="I373" s="78">
        <v>1799.50585</v>
      </c>
    </row>
    <row r="374" spans="1:9" ht="31.5" outlineLevel="6">
      <c r="A374" s="6" t="s">
        <v>404</v>
      </c>
      <c r="B374" s="7">
        <v>951</v>
      </c>
      <c r="C374" s="7" t="s">
        <v>16</v>
      </c>
      <c r="D374" s="7" t="s">
        <v>217</v>
      </c>
      <c r="E374" s="7" t="s">
        <v>5</v>
      </c>
      <c r="F374" s="7"/>
      <c r="G374" s="57">
        <f aca="true" t="shared" si="46" ref="G374:I376">G375</f>
        <v>310</v>
      </c>
      <c r="H374" s="57">
        <f t="shared" si="46"/>
        <v>610</v>
      </c>
      <c r="I374" s="57">
        <f t="shared" si="46"/>
        <v>610</v>
      </c>
    </row>
    <row r="375" spans="1:9" ht="47.25" outlineLevel="6">
      <c r="A375" s="45" t="s">
        <v>276</v>
      </c>
      <c r="B375" s="28">
        <v>951</v>
      </c>
      <c r="C375" s="28" t="s">
        <v>16</v>
      </c>
      <c r="D375" s="28" t="s">
        <v>438</v>
      </c>
      <c r="E375" s="28" t="s">
        <v>5</v>
      </c>
      <c r="F375" s="28"/>
      <c r="G375" s="59">
        <f t="shared" si="46"/>
        <v>310</v>
      </c>
      <c r="H375" s="59">
        <f t="shared" si="46"/>
        <v>610</v>
      </c>
      <c r="I375" s="59">
        <f t="shared" si="46"/>
        <v>610</v>
      </c>
    </row>
    <row r="376" spans="1:9" ht="31.5" outlineLevel="6">
      <c r="A376" s="3" t="s">
        <v>476</v>
      </c>
      <c r="B376" s="4">
        <v>951</v>
      </c>
      <c r="C376" s="4" t="s">
        <v>16</v>
      </c>
      <c r="D376" s="4" t="s">
        <v>438</v>
      </c>
      <c r="E376" s="4" t="s">
        <v>90</v>
      </c>
      <c r="F376" s="4"/>
      <c r="G376" s="61">
        <f t="shared" si="46"/>
        <v>310</v>
      </c>
      <c r="H376" s="61">
        <f t="shared" si="46"/>
        <v>610</v>
      </c>
      <c r="I376" s="61">
        <f t="shared" si="46"/>
        <v>610</v>
      </c>
    </row>
    <row r="377" spans="1:9" ht="15.75" outlineLevel="6">
      <c r="A377" s="35" t="s">
        <v>76</v>
      </c>
      <c r="B377" s="30">
        <v>951</v>
      </c>
      <c r="C377" s="30" t="s">
        <v>16</v>
      </c>
      <c r="D377" s="30" t="s">
        <v>438</v>
      </c>
      <c r="E377" s="30" t="s">
        <v>77</v>
      </c>
      <c r="F377" s="30"/>
      <c r="G377" s="78">
        <v>310</v>
      </c>
      <c r="H377" s="78">
        <v>610</v>
      </c>
      <c r="I377" s="78">
        <v>610</v>
      </c>
    </row>
    <row r="378" spans="1:9" ht="15.75" outlineLevel="6">
      <c r="A378" s="48" t="s">
        <v>38</v>
      </c>
      <c r="B378" s="16">
        <v>951</v>
      </c>
      <c r="C378" s="20" t="s">
        <v>21</v>
      </c>
      <c r="D378" s="20" t="s">
        <v>205</v>
      </c>
      <c r="E378" s="20" t="s">
        <v>5</v>
      </c>
      <c r="F378" s="20"/>
      <c r="G378" s="84">
        <f>G379+G383</f>
        <v>55248.02587</v>
      </c>
      <c r="H378" s="46">
        <f>H379+H383</f>
        <v>62317.19693</v>
      </c>
      <c r="I378" s="46">
        <f>I379+I383</f>
        <v>63413.08268</v>
      </c>
    </row>
    <row r="379" spans="1:9" ht="31.5" outlineLevel="6">
      <c r="A379" s="43" t="s">
        <v>112</v>
      </c>
      <c r="B379" s="9">
        <v>951</v>
      </c>
      <c r="C379" s="9" t="s">
        <v>21</v>
      </c>
      <c r="D379" s="9" t="s">
        <v>305</v>
      </c>
      <c r="E379" s="9" t="s">
        <v>5</v>
      </c>
      <c r="F379" s="9"/>
      <c r="G379" s="10">
        <f>G380</f>
        <v>34664.2381</v>
      </c>
      <c r="H379" s="10">
        <f>H380</f>
        <v>33131.2901</v>
      </c>
      <c r="I379" s="10">
        <f>I380</f>
        <v>34227.17585</v>
      </c>
    </row>
    <row r="380" spans="1:9" ht="63" outlineLevel="6">
      <c r="A380" s="45" t="s">
        <v>349</v>
      </c>
      <c r="B380" s="28">
        <v>951</v>
      </c>
      <c r="C380" s="28" t="s">
        <v>21</v>
      </c>
      <c r="D380" s="28" t="s">
        <v>350</v>
      </c>
      <c r="E380" s="28" t="s">
        <v>5</v>
      </c>
      <c r="F380" s="28"/>
      <c r="G380" s="14">
        <f aca="true" t="shared" si="47" ref="G380:I381">G381</f>
        <v>34664.2381</v>
      </c>
      <c r="H380" s="14">
        <f t="shared" si="47"/>
        <v>33131.2901</v>
      </c>
      <c r="I380" s="14">
        <f t="shared" si="47"/>
        <v>34227.17585</v>
      </c>
    </row>
    <row r="381" spans="1:9" ht="15.75" outlineLevel="6">
      <c r="A381" s="3" t="s">
        <v>103</v>
      </c>
      <c r="B381" s="4">
        <v>951</v>
      </c>
      <c r="C381" s="4" t="s">
        <v>21</v>
      </c>
      <c r="D381" s="4" t="s">
        <v>350</v>
      </c>
      <c r="E381" s="4" t="s">
        <v>101</v>
      </c>
      <c r="F381" s="4"/>
      <c r="G381" s="5">
        <f t="shared" si="47"/>
        <v>34664.2381</v>
      </c>
      <c r="H381" s="5">
        <f t="shared" si="47"/>
        <v>33131.2901</v>
      </c>
      <c r="I381" s="5">
        <f t="shared" si="47"/>
        <v>34227.17585</v>
      </c>
    </row>
    <row r="382" spans="1:9" ht="31.5" outlineLevel="6">
      <c r="A382" s="26" t="s">
        <v>475</v>
      </c>
      <c r="B382" s="30">
        <v>951</v>
      </c>
      <c r="C382" s="30" t="s">
        <v>21</v>
      </c>
      <c r="D382" s="30" t="s">
        <v>350</v>
      </c>
      <c r="E382" s="30" t="s">
        <v>102</v>
      </c>
      <c r="F382" s="30"/>
      <c r="G382" s="34">
        <v>34664.2381</v>
      </c>
      <c r="H382" s="34">
        <v>33131.2901</v>
      </c>
      <c r="I382" s="34">
        <v>34227.17585</v>
      </c>
    </row>
    <row r="383" spans="1:9" ht="15.75" outlineLevel="6">
      <c r="A383" s="11" t="s">
        <v>121</v>
      </c>
      <c r="B383" s="17">
        <v>951</v>
      </c>
      <c r="C383" s="7" t="s">
        <v>21</v>
      </c>
      <c r="D383" s="7" t="s">
        <v>205</v>
      </c>
      <c r="E383" s="7" t="s">
        <v>5</v>
      </c>
      <c r="F383" s="7"/>
      <c r="G383" s="57">
        <f>G384</f>
        <v>20583.78777</v>
      </c>
      <c r="H383" s="57">
        <f>H384</f>
        <v>29185.90683</v>
      </c>
      <c r="I383" s="57">
        <f>I384</f>
        <v>29185.90683</v>
      </c>
    </row>
    <row r="384" spans="1:9" ht="33" customHeight="1" outlineLevel="6">
      <c r="A384" s="6" t="s">
        <v>274</v>
      </c>
      <c r="B384" s="17">
        <v>951</v>
      </c>
      <c r="C384" s="7" t="s">
        <v>21</v>
      </c>
      <c r="D384" s="7" t="s">
        <v>264</v>
      </c>
      <c r="E384" s="7" t="s">
        <v>5</v>
      </c>
      <c r="F384" s="7"/>
      <c r="G384" s="57">
        <f>G388+G385</f>
        <v>20583.78777</v>
      </c>
      <c r="H384" s="57">
        <f>H388+H385</f>
        <v>29185.90683</v>
      </c>
      <c r="I384" s="57">
        <f>I388+I385</f>
        <v>29185.90683</v>
      </c>
    </row>
    <row r="385" spans="1:9" ht="33" customHeight="1" outlineLevel="6">
      <c r="A385" s="45" t="s">
        <v>425</v>
      </c>
      <c r="B385" s="27">
        <v>951</v>
      </c>
      <c r="C385" s="28" t="s">
        <v>21</v>
      </c>
      <c r="D385" s="28" t="s">
        <v>426</v>
      </c>
      <c r="E385" s="28" t="s">
        <v>5</v>
      </c>
      <c r="F385" s="28"/>
      <c r="G385" s="59">
        <f aca="true" t="shared" si="48" ref="G385:I386">G386</f>
        <v>12426.3108</v>
      </c>
      <c r="H385" s="59">
        <f t="shared" si="48"/>
        <v>12971.65683</v>
      </c>
      <c r="I385" s="59">
        <f t="shared" si="48"/>
        <v>12971.65683</v>
      </c>
    </row>
    <row r="386" spans="1:9" ht="16.5" customHeight="1" outlineLevel="6">
      <c r="A386" s="3" t="s">
        <v>258</v>
      </c>
      <c r="B386" s="19">
        <v>951</v>
      </c>
      <c r="C386" s="4" t="s">
        <v>21</v>
      </c>
      <c r="D386" s="4" t="s">
        <v>426</v>
      </c>
      <c r="E386" s="4" t="s">
        <v>259</v>
      </c>
      <c r="F386" s="4"/>
      <c r="G386" s="61">
        <f t="shared" si="48"/>
        <v>12426.3108</v>
      </c>
      <c r="H386" s="61">
        <f t="shared" si="48"/>
        <v>12971.65683</v>
      </c>
      <c r="I386" s="61">
        <f t="shared" si="48"/>
        <v>12971.65683</v>
      </c>
    </row>
    <row r="387" spans="1:9" ht="48.75" customHeight="1" outlineLevel="6">
      <c r="A387" s="26" t="s">
        <v>478</v>
      </c>
      <c r="B387" s="29">
        <v>951</v>
      </c>
      <c r="C387" s="30" t="s">
        <v>21</v>
      </c>
      <c r="D387" s="30" t="s">
        <v>426</v>
      </c>
      <c r="E387" s="30" t="s">
        <v>303</v>
      </c>
      <c r="F387" s="30"/>
      <c r="G387" s="85">
        <v>12426.3108</v>
      </c>
      <c r="H387" s="85">
        <v>12971.65683</v>
      </c>
      <c r="I387" s="85">
        <v>12971.65683</v>
      </c>
    </row>
    <row r="388" spans="1:9" ht="47.25" outlineLevel="6">
      <c r="A388" s="45" t="s">
        <v>285</v>
      </c>
      <c r="B388" s="27">
        <v>951</v>
      </c>
      <c r="C388" s="28" t="s">
        <v>21</v>
      </c>
      <c r="D388" s="28" t="s">
        <v>294</v>
      </c>
      <c r="E388" s="28" t="s">
        <v>5</v>
      </c>
      <c r="F388" s="28"/>
      <c r="G388" s="59">
        <f aca="true" t="shared" si="49" ref="G388:I389">G389</f>
        <v>8157.47697</v>
      </c>
      <c r="H388" s="59">
        <f t="shared" si="49"/>
        <v>16214.25</v>
      </c>
      <c r="I388" s="59">
        <f t="shared" si="49"/>
        <v>16214.25</v>
      </c>
    </row>
    <row r="389" spans="1:9" ht="15.75" outlineLevel="6">
      <c r="A389" s="3" t="s">
        <v>258</v>
      </c>
      <c r="B389" s="19">
        <v>951</v>
      </c>
      <c r="C389" s="4" t="s">
        <v>21</v>
      </c>
      <c r="D389" s="4" t="s">
        <v>294</v>
      </c>
      <c r="E389" s="4" t="s">
        <v>259</v>
      </c>
      <c r="F389" s="4"/>
      <c r="G389" s="61">
        <f t="shared" si="49"/>
        <v>8157.47697</v>
      </c>
      <c r="H389" s="61">
        <f t="shared" si="49"/>
        <v>16214.25</v>
      </c>
      <c r="I389" s="61">
        <f t="shared" si="49"/>
        <v>16214.25</v>
      </c>
    </row>
    <row r="390" spans="1:9" ht="47.25" outlineLevel="6">
      <c r="A390" s="26" t="s">
        <v>478</v>
      </c>
      <c r="B390" s="29">
        <v>951</v>
      </c>
      <c r="C390" s="30" t="s">
        <v>21</v>
      </c>
      <c r="D390" s="30" t="s">
        <v>294</v>
      </c>
      <c r="E390" s="30" t="s">
        <v>303</v>
      </c>
      <c r="F390" s="30"/>
      <c r="G390" s="85">
        <v>8157.47697</v>
      </c>
      <c r="H390" s="85">
        <v>16214.25</v>
      </c>
      <c r="I390" s="85">
        <v>16214.25</v>
      </c>
    </row>
    <row r="391" spans="1:9" ht="15.75" outlineLevel="6">
      <c r="A391" s="48" t="s">
        <v>138</v>
      </c>
      <c r="B391" s="16">
        <v>951</v>
      </c>
      <c r="C391" s="20" t="s">
        <v>139</v>
      </c>
      <c r="D391" s="20" t="s">
        <v>205</v>
      </c>
      <c r="E391" s="20" t="s">
        <v>5</v>
      </c>
      <c r="F391" s="20"/>
      <c r="G391" s="46">
        <f>G392</f>
        <v>100</v>
      </c>
      <c r="H391" s="46">
        <f aca="true" t="shared" si="50" ref="H391:I394">H392</f>
        <v>100</v>
      </c>
      <c r="I391" s="46">
        <f t="shared" si="50"/>
        <v>100</v>
      </c>
    </row>
    <row r="392" spans="1:9" ht="15.75" outlineLevel="6">
      <c r="A392" s="11" t="s">
        <v>189</v>
      </c>
      <c r="B392" s="17">
        <v>951</v>
      </c>
      <c r="C392" s="7" t="s">
        <v>139</v>
      </c>
      <c r="D392" s="7" t="s">
        <v>229</v>
      </c>
      <c r="E392" s="7" t="s">
        <v>5</v>
      </c>
      <c r="F392" s="7"/>
      <c r="G392" s="8">
        <f>G393</f>
        <v>100</v>
      </c>
      <c r="H392" s="8">
        <f t="shared" si="50"/>
        <v>100</v>
      </c>
      <c r="I392" s="8">
        <f t="shared" si="50"/>
        <v>100</v>
      </c>
    </row>
    <row r="393" spans="1:9" ht="47.25" outlineLevel="6">
      <c r="A393" s="45" t="s">
        <v>140</v>
      </c>
      <c r="B393" s="27">
        <v>951</v>
      </c>
      <c r="C393" s="28" t="s">
        <v>139</v>
      </c>
      <c r="D393" s="28" t="s">
        <v>339</v>
      </c>
      <c r="E393" s="28" t="s">
        <v>5</v>
      </c>
      <c r="F393" s="28"/>
      <c r="G393" s="14">
        <f>G394</f>
        <v>100</v>
      </c>
      <c r="H393" s="14">
        <f t="shared" si="50"/>
        <v>100</v>
      </c>
      <c r="I393" s="14">
        <f t="shared" si="50"/>
        <v>100</v>
      </c>
    </row>
    <row r="394" spans="1:9" ht="18" customHeight="1" outlineLevel="6">
      <c r="A394" s="3" t="s">
        <v>472</v>
      </c>
      <c r="B394" s="19">
        <v>951</v>
      </c>
      <c r="C394" s="4" t="s">
        <v>141</v>
      </c>
      <c r="D394" s="4" t="s">
        <v>339</v>
      </c>
      <c r="E394" s="4" t="s">
        <v>83</v>
      </c>
      <c r="F394" s="4"/>
      <c r="G394" s="5">
        <f>G395</f>
        <v>100</v>
      </c>
      <c r="H394" s="5">
        <f t="shared" si="50"/>
        <v>100</v>
      </c>
      <c r="I394" s="5">
        <f t="shared" si="50"/>
        <v>100</v>
      </c>
    </row>
    <row r="395" spans="1:9" ht="15.75" outlineLevel="6">
      <c r="A395" s="26" t="s">
        <v>474</v>
      </c>
      <c r="B395" s="29">
        <v>951</v>
      </c>
      <c r="C395" s="30" t="s">
        <v>139</v>
      </c>
      <c r="D395" s="30" t="s">
        <v>339</v>
      </c>
      <c r="E395" s="30" t="s">
        <v>84</v>
      </c>
      <c r="F395" s="30"/>
      <c r="G395" s="34">
        <v>100</v>
      </c>
      <c r="H395" s="34">
        <v>100</v>
      </c>
      <c r="I395" s="34">
        <v>100</v>
      </c>
    </row>
    <row r="396" spans="1:9" ht="18.75" outlineLevel="6">
      <c r="A396" s="39" t="s">
        <v>68</v>
      </c>
      <c r="B396" s="16">
        <v>951</v>
      </c>
      <c r="C396" s="12" t="s">
        <v>40</v>
      </c>
      <c r="D396" s="12" t="s">
        <v>205</v>
      </c>
      <c r="E396" s="12" t="s">
        <v>5</v>
      </c>
      <c r="F396" s="12"/>
      <c r="G396" s="13">
        <f>G397+G407</f>
        <v>51354.50593</v>
      </c>
      <c r="H396" s="13">
        <f>H397+H407</f>
        <v>165</v>
      </c>
      <c r="I396" s="13">
        <f>I397+I407</f>
        <v>165</v>
      </c>
    </row>
    <row r="397" spans="1:9" ht="15.75" outlineLevel="6">
      <c r="A397" s="6" t="s">
        <v>142</v>
      </c>
      <c r="B397" s="17">
        <v>951</v>
      </c>
      <c r="C397" s="7" t="s">
        <v>73</v>
      </c>
      <c r="D397" s="7" t="s">
        <v>205</v>
      </c>
      <c r="E397" s="7" t="s">
        <v>5</v>
      </c>
      <c r="F397" s="7"/>
      <c r="G397" s="82">
        <f>G402+G398</f>
        <v>420.186</v>
      </c>
      <c r="H397" s="82">
        <f>H402+H398</f>
        <v>165</v>
      </c>
      <c r="I397" s="82">
        <f>I402+I398</f>
        <v>165</v>
      </c>
    </row>
    <row r="398" spans="1:9" ht="15.75" outlineLevel="6">
      <c r="A398" s="36" t="s">
        <v>398</v>
      </c>
      <c r="B398" s="28">
        <v>951</v>
      </c>
      <c r="C398" s="28" t="s">
        <v>73</v>
      </c>
      <c r="D398" s="28" t="s">
        <v>377</v>
      </c>
      <c r="E398" s="28" t="s">
        <v>5</v>
      </c>
      <c r="F398" s="28"/>
      <c r="G398" s="14">
        <f aca="true" t="shared" si="51" ref="G398:I400">G399</f>
        <v>4.986</v>
      </c>
      <c r="H398" s="14">
        <f t="shared" si="51"/>
        <v>15</v>
      </c>
      <c r="I398" s="14">
        <f t="shared" si="51"/>
        <v>15</v>
      </c>
    </row>
    <row r="399" spans="1:9" ht="31.5" outlineLevel="6">
      <c r="A399" s="45" t="s">
        <v>399</v>
      </c>
      <c r="B399" s="28">
        <v>951</v>
      </c>
      <c r="C399" s="28" t="s">
        <v>73</v>
      </c>
      <c r="D399" s="28" t="s">
        <v>378</v>
      </c>
      <c r="E399" s="28" t="s">
        <v>5</v>
      </c>
      <c r="F399" s="28"/>
      <c r="G399" s="14">
        <f t="shared" si="51"/>
        <v>4.986</v>
      </c>
      <c r="H399" s="14">
        <f t="shared" si="51"/>
        <v>15</v>
      </c>
      <c r="I399" s="14">
        <f t="shared" si="51"/>
        <v>15</v>
      </c>
    </row>
    <row r="400" spans="1:9" ht="31.5" outlineLevel="6">
      <c r="A400" s="3" t="s">
        <v>472</v>
      </c>
      <c r="B400" s="4">
        <v>951</v>
      </c>
      <c r="C400" s="4" t="s">
        <v>73</v>
      </c>
      <c r="D400" s="4" t="s">
        <v>378</v>
      </c>
      <c r="E400" s="4" t="s">
        <v>83</v>
      </c>
      <c r="F400" s="4"/>
      <c r="G400" s="5">
        <f t="shared" si="51"/>
        <v>4.986</v>
      </c>
      <c r="H400" s="5">
        <f t="shared" si="51"/>
        <v>15</v>
      </c>
      <c r="I400" s="5">
        <f t="shared" si="51"/>
        <v>15</v>
      </c>
    </row>
    <row r="401" spans="1:9" ht="15.75" outlineLevel="6">
      <c r="A401" s="26" t="s">
        <v>474</v>
      </c>
      <c r="B401" s="30">
        <v>951</v>
      </c>
      <c r="C401" s="30" t="s">
        <v>73</v>
      </c>
      <c r="D401" s="30" t="s">
        <v>378</v>
      </c>
      <c r="E401" s="30" t="s">
        <v>84</v>
      </c>
      <c r="F401" s="30"/>
      <c r="G401" s="34">
        <v>4.986</v>
      </c>
      <c r="H401" s="34">
        <v>15</v>
      </c>
      <c r="I401" s="34">
        <v>15</v>
      </c>
    </row>
    <row r="402" spans="1:9" ht="15.75" outlineLevel="6">
      <c r="A402" s="36" t="s">
        <v>190</v>
      </c>
      <c r="B402" s="37">
        <v>951</v>
      </c>
      <c r="C402" s="28" t="s">
        <v>73</v>
      </c>
      <c r="D402" s="28" t="s">
        <v>230</v>
      </c>
      <c r="E402" s="28" t="s">
        <v>5</v>
      </c>
      <c r="F402" s="28"/>
      <c r="G402" s="14">
        <f>G403</f>
        <v>415.2</v>
      </c>
      <c r="H402" s="14">
        <f>H403</f>
        <v>150</v>
      </c>
      <c r="I402" s="14">
        <f>I403</f>
        <v>150</v>
      </c>
    </row>
    <row r="403" spans="1:9" ht="30" customHeight="1" outlineLevel="6">
      <c r="A403" s="45" t="s">
        <v>143</v>
      </c>
      <c r="B403" s="27">
        <v>951</v>
      </c>
      <c r="C403" s="28" t="s">
        <v>73</v>
      </c>
      <c r="D403" s="28" t="s">
        <v>340</v>
      </c>
      <c r="E403" s="28" t="s">
        <v>5</v>
      </c>
      <c r="F403" s="28"/>
      <c r="G403" s="14">
        <f>G405+G404</f>
        <v>415.2</v>
      </c>
      <c r="H403" s="14">
        <f>H405+H404</f>
        <v>150</v>
      </c>
      <c r="I403" s="14">
        <f>I405+I404</f>
        <v>150</v>
      </c>
    </row>
    <row r="404" spans="1:9" ht="33" customHeight="1" outlineLevel="6">
      <c r="A404" s="68" t="s">
        <v>471</v>
      </c>
      <c r="B404" s="87">
        <v>951</v>
      </c>
      <c r="C404" s="74" t="s">
        <v>73</v>
      </c>
      <c r="D404" s="74" t="s">
        <v>340</v>
      </c>
      <c r="E404" s="74" t="s">
        <v>252</v>
      </c>
      <c r="F404" s="74"/>
      <c r="G404" s="86">
        <v>240</v>
      </c>
      <c r="H404" s="86">
        <v>70</v>
      </c>
      <c r="I404" s="86">
        <v>70</v>
      </c>
    </row>
    <row r="405" spans="1:9" ht="18.75" customHeight="1" outlineLevel="6">
      <c r="A405" s="3" t="s">
        <v>472</v>
      </c>
      <c r="B405" s="19">
        <v>951</v>
      </c>
      <c r="C405" s="4" t="s">
        <v>73</v>
      </c>
      <c r="D405" s="4" t="s">
        <v>340</v>
      </c>
      <c r="E405" s="4" t="s">
        <v>83</v>
      </c>
      <c r="F405" s="4"/>
      <c r="G405" s="5">
        <f>G406</f>
        <v>175.2</v>
      </c>
      <c r="H405" s="5">
        <f>H406</f>
        <v>80</v>
      </c>
      <c r="I405" s="5">
        <f>I406</f>
        <v>80</v>
      </c>
    </row>
    <row r="406" spans="1:9" ht="15.75" outlineLevel="6">
      <c r="A406" s="26" t="s">
        <v>474</v>
      </c>
      <c r="B406" s="29">
        <v>951</v>
      </c>
      <c r="C406" s="30" t="s">
        <v>73</v>
      </c>
      <c r="D406" s="30" t="s">
        <v>340</v>
      </c>
      <c r="E406" s="30" t="s">
        <v>84</v>
      </c>
      <c r="F406" s="30"/>
      <c r="G406" s="34">
        <v>175.2</v>
      </c>
      <c r="H406" s="34">
        <v>80</v>
      </c>
      <c r="I406" s="34">
        <v>80</v>
      </c>
    </row>
    <row r="407" spans="1:9" ht="15.75" outlineLevel="6">
      <c r="A407" s="6" t="s">
        <v>286</v>
      </c>
      <c r="B407" s="17">
        <v>951</v>
      </c>
      <c r="C407" s="7" t="s">
        <v>288</v>
      </c>
      <c r="D407" s="7" t="s">
        <v>205</v>
      </c>
      <c r="E407" s="7" t="s">
        <v>5</v>
      </c>
      <c r="F407" s="7"/>
      <c r="G407" s="82">
        <f>G408+G421</f>
        <v>50934.31993</v>
      </c>
      <c r="H407" s="82">
        <f>H408+H421</f>
        <v>0</v>
      </c>
      <c r="I407" s="82">
        <f>I408+I421</f>
        <v>0</v>
      </c>
    </row>
    <row r="408" spans="1:9" ht="15.75" outlineLevel="6">
      <c r="A408" s="36" t="s">
        <v>287</v>
      </c>
      <c r="B408" s="37">
        <v>951</v>
      </c>
      <c r="C408" s="28" t="s">
        <v>288</v>
      </c>
      <c r="D408" s="28" t="s">
        <v>230</v>
      </c>
      <c r="E408" s="28" t="s">
        <v>5</v>
      </c>
      <c r="F408" s="28"/>
      <c r="G408" s="14">
        <f>G412+G415+G418+G409</f>
        <v>1292.7</v>
      </c>
      <c r="H408" s="14">
        <f>H412+H415+H418+H409</f>
        <v>0</v>
      </c>
      <c r="I408" s="14">
        <f>I412+I415+I418+I409</f>
        <v>0</v>
      </c>
    </row>
    <row r="409" spans="1:9" ht="47.25" outlineLevel="6">
      <c r="A409" s="45" t="s">
        <v>143</v>
      </c>
      <c r="B409" s="27">
        <v>951</v>
      </c>
      <c r="C409" s="28" t="s">
        <v>288</v>
      </c>
      <c r="D409" s="28" t="s">
        <v>340</v>
      </c>
      <c r="E409" s="28" t="s">
        <v>5</v>
      </c>
      <c r="F409" s="28"/>
      <c r="G409" s="14">
        <f aca="true" t="shared" si="52" ref="G409:I410">G410</f>
        <v>30</v>
      </c>
      <c r="H409" s="14">
        <f t="shared" si="52"/>
        <v>0</v>
      </c>
      <c r="I409" s="14">
        <f t="shared" si="52"/>
        <v>0</v>
      </c>
    </row>
    <row r="410" spans="1:9" ht="31.5" outlineLevel="6">
      <c r="A410" s="3" t="s">
        <v>472</v>
      </c>
      <c r="B410" s="19">
        <v>951</v>
      </c>
      <c r="C410" s="4" t="s">
        <v>288</v>
      </c>
      <c r="D410" s="4" t="s">
        <v>340</v>
      </c>
      <c r="E410" s="4" t="s">
        <v>83</v>
      </c>
      <c r="F410" s="4"/>
      <c r="G410" s="5">
        <f t="shared" si="52"/>
        <v>30</v>
      </c>
      <c r="H410" s="5">
        <f t="shared" si="52"/>
        <v>0</v>
      </c>
      <c r="I410" s="5">
        <f t="shared" si="52"/>
        <v>0</v>
      </c>
    </row>
    <row r="411" spans="1:9" ht="15.75" outlineLevel="6">
      <c r="A411" s="26" t="s">
        <v>384</v>
      </c>
      <c r="B411" s="29">
        <v>951</v>
      </c>
      <c r="C411" s="30" t="s">
        <v>288</v>
      </c>
      <c r="D411" s="30" t="s">
        <v>340</v>
      </c>
      <c r="E411" s="30" t="s">
        <v>385</v>
      </c>
      <c r="F411" s="30"/>
      <c r="G411" s="34">
        <v>30</v>
      </c>
      <c r="H411" s="34"/>
      <c r="I411" s="34"/>
    </row>
    <row r="412" spans="1:9" ht="47.25" customHeight="1" outlineLevel="6">
      <c r="A412" s="45" t="s">
        <v>427</v>
      </c>
      <c r="B412" s="27">
        <v>951</v>
      </c>
      <c r="C412" s="28" t="s">
        <v>288</v>
      </c>
      <c r="D412" s="28" t="s">
        <v>429</v>
      </c>
      <c r="E412" s="28" t="s">
        <v>5</v>
      </c>
      <c r="F412" s="28"/>
      <c r="G412" s="59">
        <f aca="true" t="shared" si="53" ref="G412:I413">G413</f>
        <v>1115.49999</v>
      </c>
      <c r="H412" s="59">
        <f t="shared" si="53"/>
        <v>0</v>
      </c>
      <c r="I412" s="59">
        <f t="shared" si="53"/>
        <v>0</v>
      </c>
    </row>
    <row r="413" spans="1:9" ht="31.5" outlineLevel="6">
      <c r="A413" s="3" t="s">
        <v>472</v>
      </c>
      <c r="B413" s="19">
        <v>951</v>
      </c>
      <c r="C413" s="4" t="s">
        <v>288</v>
      </c>
      <c r="D413" s="4" t="s">
        <v>429</v>
      </c>
      <c r="E413" s="4" t="s">
        <v>83</v>
      </c>
      <c r="F413" s="4"/>
      <c r="G413" s="61">
        <f t="shared" si="53"/>
        <v>1115.49999</v>
      </c>
      <c r="H413" s="61">
        <f t="shared" si="53"/>
        <v>0</v>
      </c>
      <c r="I413" s="61">
        <f t="shared" si="53"/>
        <v>0</v>
      </c>
    </row>
    <row r="414" spans="1:9" ht="18" customHeight="1" outlineLevel="6">
      <c r="A414" s="35" t="s">
        <v>474</v>
      </c>
      <c r="B414" s="29">
        <v>951</v>
      </c>
      <c r="C414" s="30" t="s">
        <v>288</v>
      </c>
      <c r="D414" s="30" t="s">
        <v>429</v>
      </c>
      <c r="E414" s="30" t="s">
        <v>84</v>
      </c>
      <c r="F414" s="30"/>
      <c r="G414" s="78">
        <v>1115.49999</v>
      </c>
      <c r="H414" s="58">
        <v>0</v>
      </c>
      <c r="I414" s="58">
        <v>0</v>
      </c>
    </row>
    <row r="415" spans="1:9" ht="54.75" customHeight="1" outlineLevel="6">
      <c r="A415" s="45" t="s">
        <v>428</v>
      </c>
      <c r="B415" s="27">
        <v>951</v>
      </c>
      <c r="C415" s="28" t="s">
        <v>288</v>
      </c>
      <c r="D415" s="28" t="s">
        <v>430</v>
      </c>
      <c r="E415" s="28" t="s">
        <v>5</v>
      </c>
      <c r="F415" s="28"/>
      <c r="G415" s="59">
        <f aca="true" t="shared" si="54" ref="G415:I416">G416</f>
        <v>147.20001</v>
      </c>
      <c r="H415" s="59">
        <f t="shared" si="54"/>
        <v>0</v>
      </c>
      <c r="I415" s="59">
        <f t="shared" si="54"/>
        <v>0</v>
      </c>
    </row>
    <row r="416" spans="1:9" ht="18" customHeight="1" outlineLevel="6">
      <c r="A416" s="3" t="s">
        <v>472</v>
      </c>
      <c r="B416" s="19">
        <v>951</v>
      </c>
      <c r="C416" s="4" t="s">
        <v>288</v>
      </c>
      <c r="D416" s="4" t="s">
        <v>430</v>
      </c>
      <c r="E416" s="4" t="s">
        <v>83</v>
      </c>
      <c r="F416" s="4"/>
      <c r="G416" s="61">
        <f t="shared" si="54"/>
        <v>147.20001</v>
      </c>
      <c r="H416" s="61">
        <f t="shared" si="54"/>
        <v>0</v>
      </c>
      <c r="I416" s="61">
        <f t="shared" si="54"/>
        <v>0</v>
      </c>
    </row>
    <row r="417" spans="1:9" ht="15.75" customHeight="1" outlineLevel="6">
      <c r="A417" s="35" t="s">
        <v>474</v>
      </c>
      <c r="B417" s="29">
        <v>951</v>
      </c>
      <c r="C417" s="30" t="s">
        <v>288</v>
      </c>
      <c r="D417" s="30" t="s">
        <v>430</v>
      </c>
      <c r="E417" s="30" t="s">
        <v>84</v>
      </c>
      <c r="F417" s="30"/>
      <c r="G417" s="58">
        <v>147.20001</v>
      </c>
      <c r="H417" s="58">
        <v>0</v>
      </c>
      <c r="I417" s="58">
        <v>0</v>
      </c>
    </row>
    <row r="418" spans="1:9" ht="33.75" customHeight="1" outlineLevel="6">
      <c r="A418" s="45" t="s">
        <v>431</v>
      </c>
      <c r="B418" s="27">
        <v>951</v>
      </c>
      <c r="C418" s="28" t="s">
        <v>288</v>
      </c>
      <c r="D418" s="28" t="s">
        <v>432</v>
      </c>
      <c r="E418" s="28" t="s">
        <v>5</v>
      </c>
      <c r="F418" s="28"/>
      <c r="G418" s="59">
        <f aca="true" t="shared" si="55" ref="G418:I419">G419</f>
        <v>0</v>
      </c>
      <c r="H418" s="59">
        <f t="shared" si="55"/>
        <v>0</v>
      </c>
      <c r="I418" s="59">
        <f t="shared" si="55"/>
        <v>0</v>
      </c>
    </row>
    <row r="419" spans="1:9" ht="21.75" customHeight="1" outlineLevel="6">
      <c r="A419" s="3" t="s">
        <v>472</v>
      </c>
      <c r="B419" s="19">
        <v>951</v>
      </c>
      <c r="C419" s="4" t="s">
        <v>288</v>
      </c>
      <c r="D419" s="4" t="s">
        <v>432</v>
      </c>
      <c r="E419" s="4" t="s">
        <v>83</v>
      </c>
      <c r="F419" s="4"/>
      <c r="G419" s="61">
        <f t="shared" si="55"/>
        <v>0</v>
      </c>
      <c r="H419" s="61">
        <f t="shared" si="55"/>
        <v>0</v>
      </c>
      <c r="I419" s="61">
        <f t="shared" si="55"/>
        <v>0</v>
      </c>
    </row>
    <row r="420" spans="1:9" ht="16.5" customHeight="1" outlineLevel="6">
      <c r="A420" s="35" t="s">
        <v>474</v>
      </c>
      <c r="B420" s="29">
        <v>951</v>
      </c>
      <c r="C420" s="30" t="s">
        <v>288</v>
      </c>
      <c r="D420" s="30" t="s">
        <v>432</v>
      </c>
      <c r="E420" s="30" t="s">
        <v>84</v>
      </c>
      <c r="F420" s="30"/>
      <c r="G420" s="58">
        <v>0</v>
      </c>
      <c r="H420" s="58">
        <v>0</v>
      </c>
      <c r="I420" s="58">
        <v>0</v>
      </c>
    </row>
    <row r="421" spans="1:9" ht="48.75" customHeight="1" outlineLevel="6">
      <c r="A421" s="36" t="s">
        <v>388</v>
      </c>
      <c r="B421" s="28">
        <v>951</v>
      </c>
      <c r="C421" s="28" t="s">
        <v>288</v>
      </c>
      <c r="D421" s="28" t="s">
        <v>389</v>
      </c>
      <c r="E421" s="28" t="s">
        <v>5</v>
      </c>
      <c r="F421" s="28"/>
      <c r="G421" s="14">
        <f>G425+G428+G422</f>
        <v>49641.61993</v>
      </c>
      <c r="H421" s="14">
        <f>H425+H428+H422</f>
        <v>0</v>
      </c>
      <c r="I421" s="14">
        <f>I425+I428+I422</f>
        <v>0</v>
      </c>
    </row>
    <row r="422" spans="1:9" ht="48.75" customHeight="1" outlineLevel="6">
      <c r="A422" s="45" t="s">
        <v>456</v>
      </c>
      <c r="B422" s="28">
        <v>951</v>
      </c>
      <c r="C422" s="28" t="s">
        <v>288</v>
      </c>
      <c r="D422" s="28" t="s">
        <v>419</v>
      </c>
      <c r="E422" s="28" t="s">
        <v>5</v>
      </c>
      <c r="F422" s="28"/>
      <c r="G422" s="14">
        <f>G423</f>
        <v>836.38339</v>
      </c>
      <c r="H422" s="14">
        <f>H423</f>
        <v>0</v>
      </c>
      <c r="I422" s="14">
        <f>I423</f>
        <v>0</v>
      </c>
    </row>
    <row r="423" spans="1:9" ht="18" customHeight="1" outlineLevel="6">
      <c r="A423" s="100" t="s">
        <v>258</v>
      </c>
      <c r="B423" s="74">
        <v>951</v>
      </c>
      <c r="C423" s="74" t="s">
        <v>288</v>
      </c>
      <c r="D423" s="74" t="s">
        <v>419</v>
      </c>
      <c r="E423" s="74" t="s">
        <v>259</v>
      </c>
      <c r="F423" s="28"/>
      <c r="G423" s="86">
        <f>G424</f>
        <v>836.38339</v>
      </c>
      <c r="H423" s="86">
        <v>0</v>
      </c>
      <c r="I423" s="86">
        <v>0</v>
      </c>
    </row>
    <row r="424" spans="1:9" ht="33" customHeight="1" outlineLevel="6">
      <c r="A424" s="26" t="s">
        <v>479</v>
      </c>
      <c r="B424" s="30">
        <v>951</v>
      </c>
      <c r="C424" s="30" t="s">
        <v>288</v>
      </c>
      <c r="D424" s="74" t="s">
        <v>419</v>
      </c>
      <c r="E424" s="30" t="s">
        <v>260</v>
      </c>
      <c r="F424" s="28"/>
      <c r="G424" s="86">
        <v>836.38339</v>
      </c>
      <c r="H424" s="86">
        <v>0</v>
      </c>
      <c r="I424" s="86">
        <v>0</v>
      </c>
    </row>
    <row r="425" spans="1:9" ht="20.25" customHeight="1" outlineLevel="6">
      <c r="A425" s="45" t="s">
        <v>400</v>
      </c>
      <c r="B425" s="28">
        <v>951</v>
      </c>
      <c r="C425" s="28" t="s">
        <v>288</v>
      </c>
      <c r="D425" s="28" t="s">
        <v>402</v>
      </c>
      <c r="E425" s="28" t="s">
        <v>5</v>
      </c>
      <c r="F425" s="28"/>
      <c r="G425" s="14">
        <f aca="true" t="shared" si="56" ref="G425:I426">G426</f>
        <v>48489.20403</v>
      </c>
      <c r="H425" s="14">
        <f t="shared" si="56"/>
        <v>0</v>
      </c>
      <c r="I425" s="14">
        <f t="shared" si="56"/>
        <v>0</v>
      </c>
    </row>
    <row r="426" spans="1:9" ht="20.25" customHeight="1" outlineLevel="6">
      <c r="A426" s="100" t="s">
        <v>258</v>
      </c>
      <c r="B426" s="74">
        <v>951</v>
      </c>
      <c r="C426" s="74" t="s">
        <v>288</v>
      </c>
      <c r="D426" s="74" t="s">
        <v>402</v>
      </c>
      <c r="E426" s="74" t="s">
        <v>259</v>
      </c>
      <c r="F426" s="74"/>
      <c r="G426" s="86">
        <f t="shared" si="56"/>
        <v>48489.20403</v>
      </c>
      <c r="H426" s="86">
        <f t="shared" si="56"/>
        <v>0</v>
      </c>
      <c r="I426" s="86">
        <f t="shared" si="56"/>
        <v>0</v>
      </c>
    </row>
    <row r="427" spans="1:9" ht="30" customHeight="1" outlineLevel="6">
      <c r="A427" s="26" t="s">
        <v>479</v>
      </c>
      <c r="B427" s="30">
        <v>951</v>
      </c>
      <c r="C427" s="30" t="s">
        <v>288</v>
      </c>
      <c r="D427" s="30" t="s">
        <v>402</v>
      </c>
      <c r="E427" s="30" t="s">
        <v>260</v>
      </c>
      <c r="F427" s="30"/>
      <c r="G427" s="78">
        <v>48489.20403</v>
      </c>
      <c r="H427" s="34">
        <v>0</v>
      </c>
      <c r="I427" s="34">
        <v>0</v>
      </c>
    </row>
    <row r="428" spans="1:9" ht="30" customHeight="1" outlineLevel="6">
      <c r="A428" s="45" t="s">
        <v>401</v>
      </c>
      <c r="B428" s="28">
        <v>951</v>
      </c>
      <c r="C428" s="28" t="s">
        <v>288</v>
      </c>
      <c r="D428" s="28" t="s">
        <v>403</v>
      </c>
      <c r="E428" s="28" t="s">
        <v>5</v>
      </c>
      <c r="F428" s="28"/>
      <c r="G428" s="14">
        <f aca="true" t="shared" si="57" ref="G428:I429">G429</f>
        <v>316.03251</v>
      </c>
      <c r="H428" s="14">
        <f t="shared" si="57"/>
        <v>0</v>
      </c>
      <c r="I428" s="14">
        <f t="shared" si="57"/>
        <v>0</v>
      </c>
    </row>
    <row r="429" spans="1:9" ht="30" customHeight="1" outlineLevel="6">
      <c r="A429" s="100" t="s">
        <v>258</v>
      </c>
      <c r="B429" s="74">
        <v>951</v>
      </c>
      <c r="C429" s="74" t="s">
        <v>288</v>
      </c>
      <c r="D429" s="74" t="s">
        <v>403</v>
      </c>
      <c r="E429" s="74" t="s">
        <v>259</v>
      </c>
      <c r="F429" s="74"/>
      <c r="G429" s="86">
        <f t="shared" si="57"/>
        <v>316.03251</v>
      </c>
      <c r="H429" s="86">
        <f t="shared" si="57"/>
        <v>0</v>
      </c>
      <c r="I429" s="86">
        <f t="shared" si="57"/>
        <v>0</v>
      </c>
    </row>
    <row r="430" spans="1:9" ht="30" customHeight="1" outlineLevel="6">
      <c r="A430" s="26" t="s">
        <v>479</v>
      </c>
      <c r="B430" s="30">
        <v>951</v>
      </c>
      <c r="C430" s="30" t="s">
        <v>288</v>
      </c>
      <c r="D430" s="30" t="s">
        <v>403</v>
      </c>
      <c r="E430" s="30" t="s">
        <v>260</v>
      </c>
      <c r="F430" s="30"/>
      <c r="G430" s="34">
        <v>316.03251</v>
      </c>
      <c r="H430" s="34">
        <v>0</v>
      </c>
      <c r="I430" s="34">
        <v>0</v>
      </c>
    </row>
    <row r="431" spans="1:9" ht="24.75" customHeight="1" outlineLevel="6">
      <c r="A431" s="39" t="s">
        <v>67</v>
      </c>
      <c r="B431" s="16">
        <v>951</v>
      </c>
      <c r="C431" s="12" t="s">
        <v>66</v>
      </c>
      <c r="D431" s="12" t="s">
        <v>205</v>
      </c>
      <c r="E431" s="12" t="s">
        <v>5</v>
      </c>
      <c r="F431" s="12"/>
      <c r="G431" s="13">
        <f aca="true" t="shared" si="58" ref="G431:I436">G432</f>
        <v>4872</v>
      </c>
      <c r="H431" s="13">
        <f t="shared" si="58"/>
        <v>4872</v>
      </c>
      <c r="I431" s="13">
        <f t="shared" si="58"/>
        <v>4872</v>
      </c>
    </row>
    <row r="432" spans="1:9" ht="31.5" outlineLevel="6">
      <c r="A432" s="49" t="s">
        <v>39</v>
      </c>
      <c r="B432" s="16">
        <v>951</v>
      </c>
      <c r="C432" s="50" t="s">
        <v>75</v>
      </c>
      <c r="D432" s="50" t="s">
        <v>205</v>
      </c>
      <c r="E432" s="50" t="s">
        <v>5</v>
      </c>
      <c r="F432" s="50"/>
      <c r="G432" s="51">
        <f t="shared" si="58"/>
        <v>4872</v>
      </c>
      <c r="H432" s="51">
        <f t="shared" si="58"/>
        <v>4872</v>
      </c>
      <c r="I432" s="51">
        <f t="shared" si="58"/>
        <v>4872</v>
      </c>
    </row>
    <row r="433" spans="1:9" ht="31.5" outlineLevel="6">
      <c r="A433" s="43" t="s">
        <v>112</v>
      </c>
      <c r="B433" s="17">
        <v>951</v>
      </c>
      <c r="C433" s="9" t="s">
        <v>75</v>
      </c>
      <c r="D433" s="9" t="s">
        <v>206</v>
      </c>
      <c r="E433" s="9" t="s">
        <v>5</v>
      </c>
      <c r="F433" s="9"/>
      <c r="G433" s="10">
        <f t="shared" si="58"/>
        <v>4872</v>
      </c>
      <c r="H433" s="10">
        <f t="shared" si="58"/>
        <v>4872</v>
      </c>
      <c r="I433" s="10">
        <f t="shared" si="58"/>
        <v>4872</v>
      </c>
    </row>
    <row r="434" spans="1:9" ht="31.5" outlineLevel="6">
      <c r="A434" s="43" t="s">
        <v>113</v>
      </c>
      <c r="B434" s="17">
        <v>951</v>
      </c>
      <c r="C434" s="7" t="s">
        <v>75</v>
      </c>
      <c r="D434" s="7" t="s">
        <v>305</v>
      </c>
      <c r="E434" s="7" t="s">
        <v>5</v>
      </c>
      <c r="F434" s="7"/>
      <c r="G434" s="8">
        <f t="shared" si="58"/>
        <v>4872</v>
      </c>
      <c r="H434" s="8">
        <f t="shared" si="58"/>
        <v>4872</v>
      </c>
      <c r="I434" s="8">
        <f t="shared" si="58"/>
        <v>4872</v>
      </c>
    </row>
    <row r="435" spans="1:9" ht="35.25" customHeight="1" outlineLevel="6">
      <c r="A435" s="45" t="s">
        <v>144</v>
      </c>
      <c r="B435" s="27">
        <v>951</v>
      </c>
      <c r="C435" s="28" t="s">
        <v>75</v>
      </c>
      <c r="D435" s="28" t="s">
        <v>341</v>
      </c>
      <c r="E435" s="28" t="s">
        <v>5</v>
      </c>
      <c r="F435" s="28"/>
      <c r="G435" s="14">
        <f t="shared" si="58"/>
        <v>4872</v>
      </c>
      <c r="H435" s="14">
        <f t="shared" si="58"/>
        <v>4872</v>
      </c>
      <c r="I435" s="14">
        <f t="shared" si="58"/>
        <v>4872</v>
      </c>
    </row>
    <row r="436" spans="1:9" ht="15.75" outlineLevel="6">
      <c r="A436" s="3" t="s">
        <v>99</v>
      </c>
      <c r="B436" s="19">
        <v>951</v>
      </c>
      <c r="C436" s="4" t="s">
        <v>75</v>
      </c>
      <c r="D436" s="4" t="s">
        <v>341</v>
      </c>
      <c r="E436" s="4" t="s">
        <v>98</v>
      </c>
      <c r="F436" s="4"/>
      <c r="G436" s="5">
        <f t="shared" si="58"/>
        <v>4872</v>
      </c>
      <c r="H436" s="5">
        <f t="shared" si="58"/>
        <v>4872</v>
      </c>
      <c r="I436" s="5">
        <f t="shared" si="58"/>
        <v>4872</v>
      </c>
    </row>
    <row r="437" spans="1:9" ht="19.5" customHeight="1" outlineLevel="6">
      <c r="A437" s="35" t="s">
        <v>480</v>
      </c>
      <c r="B437" s="29">
        <v>951</v>
      </c>
      <c r="C437" s="30" t="s">
        <v>75</v>
      </c>
      <c r="D437" s="30" t="s">
        <v>341</v>
      </c>
      <c r="E437" s="30" t="s">
        <v>78</v>
      </c>
      <c r="F437" s="30"/>
      <c r="G437" s="34">
        <v>4872</v>
      </c>
      <c r="H437" s="34">
        <v>4872</v>
      </c>
      <c r="I437" s="34">
        <v>4872</v>
      </c>
    </row>
    <row r="438" spans="1:9" ht="31.5" outlineLevel="6">
      <c r="A438" s="39" t="s">
        <v>74</v>
      </c>
      <c r="B438" s="16">
        <v>951</v>
      </c>
      <c r="C438" s="12" t="s">
        <v>63</v>
      </c>
      <c r="D438" s="12" t="s">
        <v>205</v>
      </c>
      <c r="E438" s="12" t="s">
        <v>5</v>
      </c>
      <c r="F438" s="12"/>
      <c r="G438" s="13">
        <f>G439</f>
        <v>0</v>
      </c>
      <c r="H438" s="13">
        <f aca="true" t="shared" si="59" ref="H438:I442">H439</f>
        <v>0</v>
      </c>
      <c r="I438" s="13">
        <f t="shared" si="59"/>
        <v>0</v>
      </c>
    </row>
    <row r="439" spans="1:9" ht="15.75" outlineLevel="6">
      <c r="A439" s="6" t="s">
        <v>145</v>
      </c>
      <c r="B439" s="17">
        <v>951</v>
      </c>
      <c r="C439" s="7" t="s">
        <v>64</v>
      </c>
      <c r="D439" s="7" t="s">
        <v>205</v>
      </c>
      <c r="E439" s="7" t="s">
        <v>5</v>
      </c>
      <c r="F439" s="7"/>
      <c r="G439" s="8">
        <f>G440</f>
        <v>0</v>
      </c>
      <c r="H439" s="8">
        <f t="shared" si="59"/>
        <v>0</v>
      </c>
      <c r="I439" s="8">
        <f t="shared" si="59"/>
        <v>0</v>
      </c>
    </row>
    <row r="440" spans="1:9" ht="31.5" outlineLevel="6">
      <c r="A440" s="43" t="s">
        <v>112</v>
      </c>
      <c r="B440" s="17">
        <v>951</v>
      </c>
      <c r="C440" s="7" t="s">
        <v>64</v>
      </c>
      <c r="D440" s="7" t="s">
        <v>206</v>
      </c>
      <c r="E440" s="7" t="s">
        <v>5</v>
      </c>
      <c r="F440" s="7"/>
      <c r="G440" s="8">
        <f>G441</f>
        <v>0</v>
      </c>
      <c r="H440" s="8">
        <f t="shared" si="59"/>
        <v>0</v>
      </c>
      <c r="I440" s="8">
        <f t="shared" si="59"/>
        <v>0</v>
      </c>
    </row>
    <row r="441" spans="1:9" ht="31.5" outlineLevel="6">
      <c r="A441" s="43" t="s">
        <v>113</v>
      </c>
      <c r="B441" s="17">
        <v>951</v>
      </c>
      <c r="C441" s="9" t="s">
        <v>64</v>
      </c>
      <c r="D441" s="9" t="s">
        <v>305</v>
      </c>
      <c r="E441" s="9" t="s">
        <v>5</v>
      </c>
      <c r="F441" s="9"/>
      <c r="G441" s="10">
        <f>G442</f>
        <v>0</v>
      </c>
      <c r="H441" s="10">
        <f t="shared" si="59"/>
        <v>0</v>
      </c>
      <c r="I441" s="10">
        <f t="shared" si="59"/>
        <v>0</v>
      </c>
    </row>
    <row r="442" spans="1:9" ht="31.5" outlineLevel="6">
      <c r="A442" s="31" t="s">
        <v>146</v>
      </c>
      <c r="B442" s="27">
        <v>951</v>
      </c>
      <c r="C442" s="28" t="s">
        <v>64</v>
      </c>
      <c r="D442" s="28" t="s">
        <v>342</v>
      </c>
      <c r="E442" s="28" t="s">
        <v>5</v>
      </c>
      <c r="F442" s="28"/>
      <c r="G442" s="14">
        <f>G443</f>
        <v>0</v>
      </c>
      <c r="H442" s="14">
        <f t="shared" si="59"/>
        <v>0</v>
      </c>
      <c r="I442" s="14">
        <f t="shared" si="59"/>
        <v>0</v>
      </c>
    </row>
    <row r="443" spans="1:9" ht="15.75" outlineLevel="6">
      <c r="A443" s="68" t="s">
        <v>106</v>
      </c>
      <c r="B443" s="87">
        <v>951</v>
      </c>
      <c r="C443" s="74" t="s">
        <v>64</v>
      </c>
      <c r="D443" s="74" t="s">
        <v>342</v>
      </c>
      <c r="E443" s="74" t="s">
        <v>179</v>
      </c>
      <c r="F443" s="74"/>
      <c r="G443" s="86">
        <v>0</v>
      </c>
      <c r="H443" s="86">
        <v>0</v>
      </c>
      <c r="I443" s="86">
        <v>0</v>
      </c>
    </row>
    <row r="444" spans="1:9" ht="63" outlineLevel="6">
      <c r="A444" s="39" t="s">
        <v>69</v>
      </c>
      <c r="B444" s="16">
        <v>951</v>
      </c>
      <c r="C444" s="12" t="s">
        <v>70</v>
      </c>
      <c r="D444" s="12" t="s">
        <v>205</v>
      </c>
      <c r="E444" s="12" t="s">
        <v>5</v>
      </c>
      <c r="F444" s="12"/>
      <c r="G444" s="56">
        <f aca="true" t="shared" si="60" ref="G444:I449">G445</f>
        <v>31123.396</v>
      </c>
      <c r="H444" s="56">
        <f t="shared" si="60"/>
        <v>30788.696</v>
      </c>
      <c r="I444" s="56">
        <f t="shared" si="60"/>
        <v>28918.142</v>
      </c>
    </row>
    <row r="445" spans="1:9" ht="47.25" outlineLevel="6">
      <c r="A445" s="43" t="s">
        <v>72</v>
      </c>
      <c r="B445" s="17">
        <v>951</v>
      </c>
      <c r="C445" s="7" t="s">
        <v>71</v>
      </c>
      <c r="D445" s="7" t="s">
        <v>205</v>
      </c>
      <c r="E445" s="7" t="s">
        <v>5</v>
      </c>
      <c r="F445" s="7"/>
      <c r="G445" s="57">
        <f t="shared" si="60"/>
        <v>31123.396</v>
      </c>
      <c r="H445" s="57">
        <f t="shared" si="60"/>
        <v>30788.696</v>
      </c>
      <c r="I445" s="57">
        <f t="shared" si="60"/>
        <v>28918.142</v>
      </c>
    </row>
    <row r="446" spans="1:9" ht="31.5" outlineLevel="6">
      <c r="A446" s="43" t="s">
        <v>112</v>
      </c>
      <c r="B446" s="17">
        <v>951</v>
      </c>
      <c r="C446" s="7" t="s">
        <v>71</v>
      </c>
      <c r="D446" s="7" t="s">
        <v>206</v>
      </c>
      <c r="E446" s="7" t="s">
        <v>5</v>
      </c>
      <c r="F446" s="7"/>
      <c r="G446" s="57">
        <f t="shared" si="60"/>
        <v>31123.396</v>
      </c>
      <c r="H446" s="57">
        <f t="shared" si="60"/>
        <v>30788.696</v>
      </c>
      <c r="I446" s="57">
        <f t="shared" si="60"/>
        <v>28918.142</v>
      </c>
    </row>
    <row r="447" spans="1:9" ht="31.5" outlineLevel="6">
      <c r="A447" s="43" t="s">
        <v>113</v>
      </c>
      <c r="B447" s="17">
        <v>951</v>
      </c>
      <c r="C447" s="9" t="s">
        <v>71</v>
      </c>
      <c r="D447" s="9" t="s">
        <v>305</v>
      </c>
      <c r="E447" s="9" t="s">
        <v>5</v>
      </c>
      <c r="F447" s="9"/>
      <c r="G447" s="60">
        <f>G448+G451</f>
        <v>31123.396</v>
      </c>
      <c r="H447" s="60">
        <f>H448+H451</f>
        <v>30788.696</v>
      </c>
      <c r="I447" s="60">
        <f>I448+I451</f>
        <v>28918.142</v>
      </c>
    </row>
    <row r="448" spans="1:9" ht="47.25" outlineLevel="6">
      <c r="A448" s="3" t="s">
        <v>147</v>
      </c>
      <c r="B448" s="19">
        <v>951</v>
      </c>
      <c r="C448" s="4" t="s">
        <v>71</v>
      </c>
      <c r="D448" s="4" t="s">
        <v>343</v>
      </c>
      <c r="E448" s="4" t="s">
        <v>5</v>
      </c>
      <c r="F448" s="4"/>
      <c r="G448" s="61">
        <f t="shared" si="60"/>
        <v>9205.254</v>
      </c>
      <c r="H448" s="61">
        <f t="shared" si="60"/>
        <v>8870.554</v>
      </c>
      <c r="I448" s="61">
        <f t="shared" si="60"/>
        <v>7000</v>
      </c>
    </row>
    <row r="449" spans="1:9" ht="15.75" outlineLevel="6">
      <c r="A449" s="3" t="s">
        <v>109</v>
      </c>
      <c r="B449" s="19">
        <v>951</v>
      </c>
      <c r="C449" s="4" t="s">
        <v>71</v>
      </c>
      <c r="D449" s="4" t="s">
        <v>343</v>
      </c>
      <c r="E449" s="4" t="s">
        <v>107</v>
      </c>
      <c r="F449" s="4"/>
      <c r="G449" s="61">
        <f t="shared" si="60"/>
        <v>9205.254</v>
      </c>
      <c r="H449" s="61">
        <f t="shared" si="60"/>
        <v>8870.554</v>
      </c>
      <c r="I449" s="61">
        <f t="shared" si="60"/>
        <v>7000</v>
      </c>
    </row>
    <row r="450" spans="1:9" ht="15.75" outlineLevel="6">
      <c r="A450" s="26" t="s">
        <v>110</v>
      </c>
      <c r="B450" s="29">
        <v>951</v>
      </c>
      <c r="C450" s="30" t="s">
        <v>71</v>
      </c>
      <c r="D450" s="30" t="s">
        <v>343</v>
      </c>
      <c r="E450" s="30" t="s">
        <v>108</v>
      </c>
      <c r="F450" s="30"/>
      <c r="G450" s="58">
        <v>9205.254</v>
      </c>
      <c r="H450" s="58">
        <v>8870.554</v>
      </c>
      <c r="I450" s="58">
        <v>7000</v>
      </c>
    </row>
    <row r="451" spans="1:9" ht="47.25" outlineLevel="6">
      <c r="A451" s="3" t="s">
        <v>267</v>
      </c>
      <c r="B451" s="19">
        <v>951</v>
      </c>
      <c r="C451" s="4" t="s">
        <v>71</v>
      </c>
      <c r="D451" s="4" t="s">
        <v>344</v>
      </c>
      <c r="E451" s="4" t="s">
        <v>5</v>
      </c>
      <c r="F451" s="4"/>
      <c r="G451" s="61">
        <f aca="true" t="shared" si="61" ref="G451:I452">G452</f>
        <v>21918.142</v>
      </c>
      <c r="H451" s="61">
        <f t="shared" si="61"/>
        <v>21918.142</v>
      </c>
      <c r="I451" s="61">
        <f t="shared" si="61"/>
        <v>21918.142</v>
      </c>
    </row>
    <row r="452" spans="1:9" ht="15.75" outlineLevel="6">
      <c r="A452" s="3" t="s">
        <v>109</v>
      </c>
      <c r="B452" s="19">
        <v>951</v>
      </c>
      <c r="C452" s="4" t="s">
        <v>71</v>
      </c>
      <c r="D452" s="4" t="s">
        <v>344</v>
      </c>
      <c r="E452" s="4" t="s">
        <v>107</v>
      </c>
      <c r="F452" s="4"/>
      <c r="G452" s="61">
        <f t="shared" si="61"/>
        <v>21918.142</v>
      </c>
      <c r="H452" s="61">
        <f t="shared" si="61"/>
        <v>21918.142</v>
      </c>
      <c r="I452" s="61">
        <f t="shared" si="61"/>
        <v>21918.142</v>
      </c>
    </row>
    <row r="453" spans="1:9" ht="15.75" outlineLevel="6">
      <c r="A453" s="26" t="s">
        <v>110</v>
      </c>
      <c r="B453" s="29">
        <v>951</v>
      </c>
      <c r="C453" s="30" t="s">
        <v>71</v>
      </c>
      <c r="D453" s="30" t="s">
        <v>344</v>
      </c>
      <c r="E453" s="30" t="s">
        <v>108</v>
      </c>
      <c r="F453" s="30"/>
      <c r="G453" s="58">
        <v>21918.142</v>
      </c>
      <c r="H453" s="58">
        <v>21918.142</v>
      </c>
      <c r="I453" s="58">
        <v>21918.142</v>
      </c>
    </row>
    <row r="454" spans="1:9" ht="15.75" outlineLevel="6">
      <c r="A454" s="26"/>
      <c r="B454" s="26"/>
      <c r="C454" s="26"/>
      <c r="D454" s="26"/>
      <c r="E454" s="26"/>
      <c r="F454" s="26"/>
      <c r="G454" s="26"/>
      <c r="H454" s="26"/>
      <c r="I454" s="26"/>
    </row>
    <row r="455" spans="1:9" ht="42.75" outlineLevel="6">
      <c r="A455" s="91" t="s">
        <v>61</v>
      </c>
      <c r="B455" s="92" t="s">
        <v>60</v>
      </c>
      <c r="C455" s="92" t="s">
        <v>59</v>
      </c>
      <c r="D455" s="92" t="s">
        <v>205</v>
      </c>
      <c r="E455" s="92" t="s">
        <v>5</v>
      </c>
      <c r="F455" s="91"/>
      <c r="G455" s="107">
        <f>G456+G580</f>
        <v>872184.0819000001</v>
      </c>
      <c r="H455" s="94">
        <f>H456+H580</f>
        <v>780734.1804999999</v>
      </c>
      <c r="I455" s="94">
        <f>I456+I580</f>
        <v>784214.4014999999</v>
      </c>
    </row>
    <row r="456" spans="1:9" ht="18.75" outlineLevel="6">
      <c r="A456" s="39" t="s">
        <v>45</v>
      </c>
      <c r="B456" s="16">
        <v>953</v>
      </c>
      <c r="C456" s="12" t="s">
        <v>44</v>
      </c>
      <c r="D456" s="12" t="s">
        <v>205</v>
      </c>
      <c r="E456" s="12" t="s">
        <v>5</v>
      </c>
      <c r="F456" s="12"/>
      <c r="G456" s="97">
        <f>G457+G474+G533+G548+G557</f>
        <v>865324.1429000001</v>
      </c>
      <c r="H456" s="75">
        <f>H457+H474+H533+H548+H557</f>
        <v>775147.0869999999</v>
      </c>
      <c r="I456" s="75">
        <f>I457+I474+I533+I548+I557</f>
        <v>778627.308</v>
      </c>
    </row>
    <row r="457" spans="1:9" ht="18.75" outlineLevel="6">
      <c r="A457" s="39" t="s">
        <v>111</v>
      </c>
      <c r="B457" s="16">
        <v>953</v>
      </c>
      <c r="C457" s="12" t="s">
        <v>18</v>
      </c>
      <c r="D457" s="12" t="s">
        <v>205</v>
      </c>
      <c r="E457" s="12" t="s">
        <v>5</v>
      </c>
      <c r="F457" s="12"/>
      <c r="G457" s="97">
        <f>G462+G458</f>
        <v>182470.82085000002</v>
      </c>
      <c r="H457" s="97">
        <f>H462+H458</f>
        <v>177300.485</v>
      </c>
      <c r="I457" s="97">
        <f>I462+I458</f>
        <v>177757.323</v>
      </c>
    </row>
    <row r="458" spans="1:9" ht="31.5" outlineLevel="6">
      <c r="A458" s="43" t="s">
        <v>112</v>
      </c>
      <c r="B458" s="17">
        <v>953</v>
      </c>
      <c r="C458" s="7" t="s">
        <v>18</v>
      </c>
      <c r="D458" s="7" t="s">
        <v>305</v>
      </c>
      <c r="E458" s="7" t="s">
        <v>5</v>
      </c>
      <c r="F458" s="7"/>
      <c r="G458" s="69">
        <f>G459</f>
        <v>41.22641</v>
      </c>
      <c r="H458" s="69">
        <f aca="true" t="shared" si="62" ref="H458:I460">H459</f>
        <v>0</v>
      </c>
      <c r="I458" s="69">
        <f t="shared" si="62"/>
        <v>0</v>
      </c>
    </row>
    <row r="459" spans="1:9" ht="31.5" outlineLevel="6">
      <c r="A459" s="43" t="s">
        <v>113</v>
      </c>
      <c r="B459" s="17">
        <v>953</v>
      </c>
      <c r="C459" s="7" t="s">
        <v>18</v>
      </c>
      <c r="D459" s="7" t="s">
        <v>305</v>
      </c>
      <c r="E459" s="7" t="s">
        <v>5</v>
      </c>
      <c r="F459" s="7"/>
      <c r="G459" s="69">
        <f>G460</f>
        <v>41.22641</v>
      </c>
      <c r="H459" s="69">
        <f t="shared" si="62"/>
        <v>0</v>
      </c>
      <c r="I459" s="69">
        <f t="shared" si="62"/>
        <v>0</v>
      </c>
    </row>
    <row r="460" spans="1:9" ht="31.5" outlineLevel="6">
      <c r="A460" s="31" t="s">
        <v>355</v>
      </c>
      <c r="B460" s="27">
        <v>953</v>
      </c>
      <c r="C460" s="28" t="s">
        <v>18</v>
      </c>
      <c r="D460" s="28" t="s">
        <v>356</v>
      </c>
      <c r="E460" s="28" t="s">
        <v>5</v>
      </c>
      <c r="F460" s="28"/>
      <c r="G460" s="71">
        <f>G461</f>
        <v>41.22641</v>
      </c>
      <c r="H460" s="71">
        <f t="shared" si="62"/>
        <v>0</v>
      </c>
      <c r="I460" s="71">
        <f t="shared" si="62"/>
        <v>0</v>
      </c>
    </row>
    <row r="461" spans="1:9" ht="15.75" outlineLevel="6">
      <c r="A461" s="3" t="s">
        <v>76</v>
      </c>
      <c r="B461" s="19">
        <v>953</v>
      </c>
      <c r="C461" s="4" t="s">
        <v>18</v>
      </c>
      <c r="D461" s="4" t="s">
        <v>356</v>
      </c>
      <c r="E461" s="4" t="s">
        <v>77</v>
      </c>
      <c r="F461" s="4"/>
      <c r="G461" s="72">
        <v>41.22641</v>
      </c>
      <c r="H461" s="72">
        <v>0</v>
      </c>
      <c r="I461" s="72">
        <v>0</v>
      </c>
    </row>
    <row r="462" spans="1:9" ht="15.75" outlineLevel="6">
      <c r="A462" s="11" t="s">
        <v>121</v>
      </c>
      <c r="B462" s="17">
        <v>953</v>
      </c>
      <c r="C462" s="9" t="s">
        <v>18</v>
      </c>
      <c r="D462" s="9" t="s">
        <v>205</v>
      </c>
      <c r="E462" s="9" t="s">
        <v>5</v>
      </c>
      <c r="F462" s="9"/>
      <c r="G462" s="10">
        <f aca="true" t="shared" si="63" ref="G462:I463">G463</f>
        <v>182429.59444000002</v>
      </c>
      <c r="H462" s="10">
        <f t="shared" si="63"/>
        <v>177300.485</v>
      </c>
      <c r="I462" s="10">
        <f t="shared" si="63"/>
        <v>177757.323</v>
      </c>
    </row>
    <row r="463" spans="1:9" ht="15.75" outlineLevel="6">
      <c r="A463" s="25" t="s">
        <v>191</v>
      </c>
      <c r="B463" s="17">
        <v>953</v>
      </c>
      <c r="C463" s="7" t="s">
        <v>18</v>
      </c>
      <c r="D463" s="7" t="s">
        <v>231</v>
      </c>
      <c r="E463" s="7" t="s">
        <v>5</v>
      </c>
      <c r="F463" s="7"/>
      <c r="G463" s="69">
        <f t="shared" si="63"/>
        <v>182429.59444000002</v>
      </c>
      <c r="H463" s="69">
        <f t="shared" si="63"/>
        <v>177300.485</v>
      </c>
      <c r="I463" s="69">
        <f t="shared" si="63"/>
        <v>177757.323</v>
      </c>
    </row>
    <row r="464" spans="1:9" ht="15.75" outlineLevel="6">
      <c r="A464" s="25" t="s">
        <v>148</v>
      </c>
      <c r="B464" s="17">
        <v>953</v>
      </c>
      <c r="C464" s="9" t="s">
        <v>18</v>
      </c>
      <c r="D464" s="9" t="s">
        <v>232</v>
      </c>
      <c r="E464" s="9" t="s">
        <v>5</v>
      </c>
      <c r="F464" s="9"/>
      <c r="G464" s="70">
        <f>G465+G468+G471</f>
        <v>182429.59444000002</v>
      </c>
      <c r="H464" s="70">
        <f>H465+H468+H471</f>
        <v>177300.485</v>
      </c>
      <c r="I464" s="70">
        <f>I465+I468+I471</f>
        <v>177757.323</v>
      </c>
    </row>
    <row r="465" spans="1:9" ht="31.5" outlineLevel="6">
      <c r="A465" s="31" t="s">
        <v>128</v>
      </c>
      <c r="B465" s="27">
        <v>953</v>
      </c>
      <c r="C465" s="28" t="s">
        <v>18</v>
      </c>
      <c r="D465" s="28" t="s">
        <v>233</v>
      </c>
      <c r="E465" s="28" t="s">
        <v>5</v>
      </c>
      <c r="F465" s="28"/>
      <c r="G465" s="71">
        <f aca="true" t="shared" si="64" ref="G465:I466">G466</f>
        <v>71346.53484</v>
      </c>
      <c r="H465" s="71">
        <f t="shared" si="64"/>
        <v>67047</v>
      </c>
      <c r="I465" s="71">
        <f t="shared" si="64"/>
        <v>67047</v>
      </c>
    </row>
    <row r="466" spans="1:9" ht="15.75" outlineLevel="6">
      <c r="A466" s="3" t="s">
        <v>99</v>
      </c>
      <c r="B466" s="19">
        <v>953</v>
      </c>
      <c r="C466" s="4" t="s">
        <v>18</v>
      </c>
      <c r="D466" s="4" t="s">
        <v>233</v>
      </c>
      <c r="E466" s="4" t="s">
        <v>98</v>
      </c>
      <c r="F466" s="4"/>
      <c r="G466" s="72">
        <f t="shared" si="64"/>
        <v>71346.53484</v>
      </c>
      <c r="H466" s="72">
        <f t="shared" si="64"/>
        <v>67047</v>
      </c>
      <c r="I466" s="72">
        <f t="shared" si="64"/>
        <v>67047</v>
      </c>
    </row>
    <row r="467" spans="1:9" ht="63" outlineLevel="6">
      <c r="A467" s="35" t="s">
        <v>480</v>
      </c>
      <c r="B467" s="29">
        <v>953</v>
      </c>
      <c r="C467" s="30" t="s">
        <v>18</v>
      </c>
      <c r="D467" s="30" t="s">
        <v>233</v>
      </c>
      <c r="E467" s="30" t="s">
        <v>78</v>
      </c>
      <c r="F467" s="30"/>
      <c r="G467" s="58">
        <v>71346.53484</v>
      </c>
      <c r="H467" s="58">
        <v>67047</v>
      </c>
      <c r="I467" s="58">
        <v>67047</v>
      </c>
    </row>
    <row r="468" spans="1:9" ht="63" outlineLevel="6">
      <c r="A468" s="45" t="s">
        <v>149</v>
      </c>
      <c r="B468" s="27">
        <v>953</v>
      </c>
      <c r="C468" s="28" t="s">
        <v>18</v>
      </c>
      <c r="D468" s="28" t="s">
        <v>234</v>
      </c>
      <c r="E468" s="28" t="s">
        <v>5</v>
      </c>
      <c r="F468" s="28"/>
      <c r="G468" s="71">
        <f aca="true" t="shared" si="65" ref="G468:I469">G469</f>
        <v>103212.356</v>
      </c>
      <c r="H468" s="71">
        <f t="shared" si="65"/>
        <v>104253.485</v>
      </c>
      <c r="I468" s="71">
        <f t="shared" si="65"/>
        <v>110210.323</v>
      </c>
    </row>
    <row r="469" spans="1:9" ht="15.75" outlineLevel="6">
      <c r="A469" s="3" t="s">
        <v>99</v>
      </c>
      <c r="B469" s="19">
        <v>953</v>
      </c>
      <c r="C469" s="4" t="s">
        <v>18</v>
      </c>
      <c r="D469" s="4" t="s">
        <v>234</v>
      </c>
      <c r="E469" s="4" t="s">
        <v>98</v>
      </c>
      <c r="F469" s="4"/>
      <c r="G469" s="72">
        <f t="shared" si="65"/>
        <v>103212.356</v>
      </c>
      <c r="H469" s="72">
        <f t="shared" si="65"/>
        <v>104253.485</v>
      </c>
      <c r="I469" s="72">
        <f t="shared" si="65"/>
        <v>110210.323</v>
      </c>
    </row>
    <row r="470" spans="1:9" ht="63" outlineLevel="6">
      <c r="A470" s="35" t="s">
        <v>480</v>
      </c>
      <c r="B470" s="29">
        <v>953</v>
      </c>
      <c r="C470" s="30" t="s">
        <v>18</v>
      </c>
      <c r="D470" s="30" t="s">
        <v>234</v>
      </c>
      <c r="E470" s="30" t="s">
        <v>78</v>
      </c>
      <c r="F470" s="30"/>
      <c r="G470" s="58">
        <v>103212.356</v>
      </c>
      <c r="H470" s="58">
        <v>104253.485</v>
      </c>
      <c r="I470" s="58">
        <v>110210.323</v>
      </c>
    </row>
    <row r="471" spans="1:9" ht="31.5" outlineLevel="6">
      <c r="A471" s="45" t="s">
        <v>150</v>
      </c>
      <c r="B471" s="27">
        <v>953</v>
      </c>
      <c r="C471" s="28" t="s">
        <v>18</v>
      </c>
      <c r="D471" s="28" t="s">
        <v>235</v>
      </c>
      <c r="E471" s="28" t="s">
        <v>5</v>
      </c>
      <c r="F471" s="28"/>
      <c r="G471" s="71">
        <f aca="true" t="shared" si="66" ref="G471:I472">G472</f>
        <v>7870.7036</v>
      </c>
      <c r="H471" s="71">
        <f t="shared" si="66"/>
        <v>6000</v>
      </c>
      <c r="I471" s="71">
        <f t="shared" si="66"/>
        <v>500</v>
      </c>
    </row>
    <row r="472" spans="1:9" ht="15.75" outlineLevel="6">
      <c r="A472" s="3" t="s">
        <v>99</v>
      </c>
      <c r="B472" s="19">
        <v>953</v>
      </c>
      <c r="C472" s="4" t="s">
        <v>18</v>
      </c>
      <c r="D472" s="4" t="s">
        <v>235</v>
      </c>
      <c r="E472" s="4" t="s">
        <v>98</v>
      </c>
      <c r="F472" s="4"/>
      <c r="G472" s="72">
        <f t="shared" si="66"/>
        <v>7870.7036</v>
      </c>
      <c r="H472" s="72">
        <f t="shared" si="66"/>
        <v>6000</v>
      </c>
      <c r="I472" s="72">
        <f t="shared" si="66"/>
        <v>500</v>
      </c>
    </row>
    <row r="473" spans="1:9" ht="15.75" outlineLevel="6">
      <c r="A473" s="35" t="s">
        <v>76</v>
      </c>
      <c r="B473" s="29">
        <v>953</v>
      </c>
      <c r="C473" s="30" t="s">
        <v>18</v>
      </c>
      <c r="D473" s="30" t="s">
        <v>235</v>
      </c>
      <c r="E473" s="30" t="s">
        <v>77</v>
      </c>
      <c r="F473" s="30"/>
      <c r="G473" s="58">
        <v>7870.7036</v>
      </c>
      <c r="H473" s="58">
        <v>6000</v>
      </c>
      <c r="I473" s="58">
        <v>500</v>
      </c>
    </row>
    <row r="474" spans="1:9" ht="15.75" outlineLevel="6">
      <c r="A474" s="48" t="s">
        <v>37</v>
      </c>
      <c r="B474" s="16">
        <v>953</v>
      </c>
      <c r="C474" s="20" t="s">
        <v>19</v>
      </c>
      <c r="D474" s="20" t="s">
        <v>205</v>
      </c>
      <c r="E474" s="20" t="s">
        <v>5</v>
      </c>
      <c r="F474" s="20"/>
      <c r="G474" s="83">
        <f>G475+G479</f>
        <v>614807.58404</v>
      </c>
      <c r="H474" s="83">
        <f>H475+H479</f>
        <v>532502.531</v>
      </c>
      <c r="I474" s="83">
        <f>I475+I479</f>
        <v>535525.914</v>
      </c>
    </row>
    <row r="475" spans="1:9" ht="31.5" outlineLevel="6">
      <c r="A475" s="43" t="s">
        <v>112</v>
      </c>
      <c r="B475" s="17">
        <v>953</v>
      </c>
      <c r="C475" s="7" t="s">
        <v>19</v>
      </c>
      <c r="D475" s="7" t="s">
        <v>305</v>
      </c>
      <c r="E475" s="7" t="s">
        <v>5</v>
      </c>
      <c r="F475" s="7"/>
      <c r="G475" s="69">
        <f>G476</f>
        <v>252.40207</v>
      </c>
      <c r="H475" s="69">
        <f aca="true" t="shared" si="67" ref="H475:I477">H476</f>
        <v>0</v>
      </c>
      <c r="I475" s="69">
        <f t="shared" si="67"/>
        <v>0</v>
      </c>
    </row>
    <row r="476" spans="1:9" ht="31.5" outlineLevel="6">
      <c r="A476" s="43" t="s">
        <v>113</v>
      </c>
      <c r="B476" s="17">
        <v>953</v>
      </c>
      <c r="C476" s="7" t="s">
        <v>19</v>
      </c>
      <c r="D476" s="7" t="s">
        <v>305</v>
      </c>
      <c r="E476" s="7" t="s">
        <v>5</v>
      </c>
      <c r="F476" s="7"/>
      <c r="G476" s="69">
        <f>G477</f>
        <v>252.40207</v>
      </c>
      <c r="H476" s="69">
        <f t="shared" si="67"/>
        <v>0</v>
      </c>
      <c r="I476" s="69">
        <f t="shared" si="67"/>
        <v>0</v>
      </c>
    </row>
    <row r="477" spans="1:9" ht="31.5" outlineLevel="6">
      <c r="A477" s="31" t="s">
        <v>355</v>
      </c>
      <c r="B477" s="27">
        <v>953</v>
      </c>
      <c r="C477" s="28" t="s">
        <v>19</v>
      </c>
      <c r="D477" s="28" t="s">
        <v>356</v>
      </c>
      <c r="E477" s="28" t="s">
        <v>5</v>
      </c>
      <c r="F477" s="28"/>
      <c r="G477" s="59">
        <v>252.40207</v>
      </c>
      <c r="H477" s="59">
        <f t="shared" si="67"/>
        <v>0</v>
      </c>
      <c r="I477" s="59">
        <f t="shared" si="67"/>
        <v>0</v>
      </c>
    </row>
    <row r="478" spans="1:9" ht="15.75" outlineLevel="6">
      <c r="A478" s="3" t="s">
        <v>76</v>
      </c>
      <c r="B478" s="19">
        <v>953</v>
      </c>
      <c r="C478" s="4" t="s">
        <v>19</v>
      </c>
      <c r="D478" s="4" t="s">
        <v>356</v>
      </c>
      <c r="E478" s="4" t="s">
        <v>77</v>
      </c>
      <c r="F478" s="4"/>
      <c r="G478" s="61">
        <v>251.92056</v>
      </c>
      <c r="H478" s="61">
        <v>0</v>
      </c>
      <c r="I478" s="61">
        <v>0</v>
      </c>
    </row>
    <row r="479" spans="1:9" ht="15.75" outlineLevel="6">
      <c r="A479" s="11" t="s">
        <v>121</v>
      </c>
      <c r="B479" s="17">
        <v>953</v>
      </c>
      <c r="C479" s="9" t="s">
        <v>19</v>
      </c>
      <c r="D479" s="9" t="s">
        <v>205</v>
      </c>
      <c r="E479" s="9" t="s">
        <v>5</v>
      </c>
      <c r="F479" s="9"/>
      <c r="G479" s="10">
        <f>G480+G517+G530+G509+G513</f>
        <v>614555.18197</v>
      </c>
      <c r="H479" s="10">
        <f>H480+H517+H530+H509+H513</f>
        <v>532502.531</v>
      </c>
      <c r="I479" s="10">
        <f>I480+I517+I530+I509+I513</f>
        <v>535525.914</v>
      </c>
    </row>
    <row r="480" spans="1:9" ht="15.75" outlineLevel="6">
      <c r="A480" s="25" t="s">
        <v>191</v>
      </c>
      <c r="B480" s="17">
        <v>953</v>
      </c>
      <c r="C480" s="7" t="s">
        <v>19</v>
      </c>
      <c r="D480" s="7" t="s">
        <v>231</v>
      </c>
      <c r="E480" s="7" t="s">
        <v>5</v>
      </c>
      <c r="F480" s="7"/>
      <c r="G480" s="69">
        <f>G481</f>
        <v>567247.80964</v>
      </c>
      <c r="H480" s="69">
        <f>H481</f>
        <v>531015.521</v>
      </c>
      <c r="I480" s="69">
        <f>I481</f>
        <v>535230.9839999999</v>
      </c>
    </row>
    <row r="481" spans="1:9" ht="15.75" outlineLevel="6">
      <c r="A481" s="54" t="s">
        <v>151</v>
      </c>
      <c r="B481" s="18">
        <v>953</v>
      </c>
      <c r="C481" s="9" t="s">
        <v>19</v>
      </c>
      <c r="D481" s="9" t="s">
        <v>237</v>
      </c>
      <c r="E481" s="9" t="s">
        <v>5</v>
      </c>
      <c r="F481" s="9"/>
      <c r="G481" s="70">
        <f>G482+G485+G488+G497+G506+G500+G491+G494+G503</f>
        <v>567247.80964</v>
      </c>
      <c r="H481" s="70">
        <f>H482+H485+H488+H497+H506+H500+H491+H494+H503</f>
        <v>531015.521</v>
      </c>
      <c r="I481" s="70">
        <f>I482+I485+I488+I497+I506+I500+I491+I494+I503</f>
        <v>535230.9839999999</v>
      </c>
    </row>
    <row r="482" spans="1:9" ht="31.5" outlineLevel="6">
      <c r="A482" s="31" t="s">
        <v>128</v>
      </c>
      <c r="B482" s="27">
        <v>953</v>
      </c>
      <c r="C482" s="28" t="s">
        <v>19</v>
      </c>
      <c r="D482" s="28" t="s">
        <v>238</v>
      </c>
      <c r="E482" s="28" t="s">
        <v>5</v>
      </c>
      <c r="F482" s="28"/>
      <c r="G482" s="71">
        <f aca="true" t="shared" si="68" ref="G482:I483">G483</f>
        <v>133663.9333</v>
      </c>
      <c r="H482" s="71">
        <f t="shared" si="68"/>
        <v>130263</v>
      </c>
      <c r="I482" s="71">
        <f t="shared" si="68"/>
        <v>130263</v>
      </c>
    </row>
    <row r="483" spans="1:9" ht="15.75" outlineLevel="6">
      <c r="A483" s="3" t="s">
        <v>99</v>
      </c>
      <c r="B483" s="19">
        <v>953</v>
      </c>
      <c r="C483" s="4" t="s">
        <v>19</v>
      </c>
      <c r="D483" s="4" t="s">
        <v>238</v>
      </c>
      <c r="E483" s="4" t="s">
        <v>98</v>
      </c>
      <c r="F483" s="4"/>
      <c r="G483" s="72">
        <f t="shared" si="68"/>
        <v>133663.9333</v>
      </c>
      <c r="H483" s="72">
        <f t="shared" si="68"/>
        <v>130263</v>
      </c>
      <c r="I483" s="72">
        <f t="shared" si="68"/>
        <v>130263</v>
      </c>
    </row>
    <row r="484" spans="1:9" ht="63" outlineLevel="6">
      <c r="A484" s="35" t="s">
        <v>480</v>
      </c>
      <c r="B484" s="29">
        <v>953</v>
      </c>
      <c r="C484" s="30" t="s">
        <v>19</v>
      </c>
      <c r="D484" s="30" t="s">
        <v>238</v>
      </c>
      <c r="E484" s="30" t="s">
        <v>78</v>
      </c>
      <c r="F484" s="30"/>
      <c r="G484" s="73">
        <v>133663.9333</v>
      </c>
      <c r="H484" s="73">
        <v>130263</v>
      </c>
      <c r="I484" s="73">
        <v>130263</v>
      </c>
    </row>
    <row r="485" spans="1:9" ht="31.5" outlineLevel="6">
      <c r="A485" s="45" t="s">
        <v>165</v>
      </c>
      <c r="B485" s="27">
        <v>953</v>
      </c>
      <c r="C485" s="28" t="s">
        <v>19</v>
      </c>
      <c r="D485" s="28" t="s">
        <v>242</v>
      </c>
      <c r="E485" s="28" t="s">
        <v>5</v>
      </c>
      <c r="F485" s="28"/>
      <c r="G485" s="71">
        <f aca="true" t="shared" si="69" ref="G485:I486">G486</f>
        <v>22945.87351</v>
      </c>
      <c r="H485" s="71">
        <f t="shared" si="69"/>
        <v>16500</v>
      </c>
      <c r="I485" s="71">
        <f t="shared" si="69"/>
        <v>1000</v>
      </c>
    </row>
    <row r="486" spans="1:9" ht="15.75" outlineLevel="6">
      <c r="A486" s="3" t="s">
        <v>99</v>
      </c>
      <c r="B486" s="19">
        <v>953</v>
      </c>
      <c r="C486" s="4" t="s">
        <v>19</v>
      </c>
      <c r="D486" s="4" t="s">
        <v>242</v>
      </c>
      <c r="E486" s="4" t="s">
        <v>98</v>
      </c>
      <c r="F486" s="4"/>
      <c r="G486" s="72">
        <f t="shared" si="69"/>
        <v>22945.87351</v>
      </c>
      <c r="H486" s="72">
        <f t="shared" si="69"/>
        <v>16500</v>
      </c>
      <c r="I486" s="72">
        <f t="shared" si="69"/>
        <v>1000</v>
      </c>
    </row>
    <row r="487" spans="1:9" ht="15.75" outlineLevel="6">
      <c r="A487" s="35" t="s">
        <v>76</v>
      </c>
      <c r="B487" s="29">
        <v>953</v>
      </c>
      <c r="C487" s="30" t="s">
        <v>19</v>
      </c>
      <c r="D487" s="30" t="s">
        <v>242</v>
      </c>
      <c r="E487" s="30" t="s">
        <v>77</v>
      </c>
      <c r="F487" s="30"/>
      <c r="G487" s="90">
        <v>22945.87351</v>
      </c>
      <c r="H487" s="90">
        <v>16500</v>
      </c>
      <c r="I487" s="90">
        <v>1000</v>
      </c>
    </row>
    <row r="488" spans="1:9" ht="47.25" outlineLevel="6">
      <c r="A488" s="31" t="s">
        <v>371</v>
      </c>
      <c r="B488" s="27">
        <v>953</v>
      </c>
      <c r="C488" s="28" t="s">
        <v>19</v>
      </c>
      <c r="D488" s="28" t="s">
        <v>372</v>
      </c>
      <c r="E488" s="28" t="s">
        <v>5</v>
      </c>
      <c r="F488" s="28"/>
      <c r="G488" s="71">
        <f aca="true" t="shared" si="70" ref="G488:I489">G489</f>
        <v>26910</v>
      </c>
      <c r="H488" s="71">
        <f t="shared" si="70"/>
        <v>26910</v>
      </c>
      <c r="I488" s="71">
        <f t="shared" si="70"/>
        <v>26910</v>
      </c>
    </row>
    <row r="489" spans="1:9" ht="15.75" outlineLevel="6">
      <c r="A489" s="3" t="s">
        <v>99</v>
      </c>
      <c r="B489" s="19">
        <v>953</v>
      </c>
      <c r="C489" s="4" t="s">
        <v>19</v>
      </c>
      <c r="D489" s="4" t="s">
        <v>372</v>
      </c>
      <c r="E489" s="4" t="s">
        <v>98</v>
      </c>
      <c r="F489" s="4"/>
      <c r="G489" s="72">
        <f t="shared" si="70"/>
        <v>26910</v>
      </c>
      <c r="H489" s="72">
        <f t="shared" si="70"/>
        <v>26910</v>
      </c>
      <c r="I489" s="72">
        <f t="shared" si="70"/>
        <v>26910</v>
      </c>
    </row>
    <row r="490" spans="1:9" ht="63" outlineLevel="6">
      <c r="A490" s="35" t="s">
        <v>480</v>
      </c>
      <c r="B490" s="29">
        <v>953</v>
      </c>
      <c r="C490" s="30" t="s">
        <v>19</v>
      </c>
      <c r="D490" s="30" t="s">
        <v>372</v>
      </c>
      <c r="E490" s="30" t="s">
        <v>78</v>
      </c>
      <c r="F490" s="30"/>
      <c r="G490" s="73">
        <v>26910</v>
      </c>
      <c r="H490" s="73">
        <v>26910</v>
      </c>
      <c r="I490" s="73">
        <v>26910</v>
      </c>
    </row>
    <row r="491" spans="1:9" ht="47.25" outlineLevel="6">
      <c r="A491" s="45" t="s">
        <v>457</v>
      </c>
      <c r="B491" s="27">
        <v>953</v>
      </c>
      <c r="C491" s="28" t="s">
        <v>19</v>
      </c>
      <c r="D491" s="28" t="s">
        <v>459</v>
      </c>
      <c r="E491" s="28" t="s">
        <v>5</v>
      </c>
      <c r="F491" s="28"/>
      <c r="G491" s="71">
        <f>G492</f>
        <v>2357.64134</v>
      </c>
      <c r="H491" s="71">
        <f aca="true" t="shared" si="71" ref="G491:I492">H492</f>
        <v>0</v>
      </c>
      <c r="I491" s="71">
        <f t="shared" si="71"/>
        <v>0</v>
      </c>
    </row>
    <row r="492" spans="1:9" ht="15.75" outlineLevel="6">
      <c r="A492" s="3" t="s">
        <v>99</v>
      </c>
      <c r="B492" s="19">
        <v>953</v>
      </c>
      <c r="C492" s="4" t="s">
        <v>19</v>
      </c>
      <c r="D492" s="4" t="s">
        <v>459</v>
      </c>
      <c r="E492" s="4" t="s">
        <v>98</v>
      </c>
      <c r="F492" s="4"/>
      <c r="G492" s="72">
        <f t="shared" si="71"/>
        <v>2357.64134</v>
      </c>
      <c r="H492" s="72">
        <f t="shared" si="71"/>
        <v>0</v>
      </c>
      <c r="I492" s="72">
        <f t="shared" si="71"/>
        <v>0</v>
      </c>
    </row>
    <row r="493" spans="1:9" ht="15.75" outlineLevel="6">
      <c r="A493" s="95" t="s">
        <v>76</v>
      </c>
      <c r="B493" s="29">
        <v>953</v>
      </c>
      <c r="C493" s="30" t="s">
        <v>19</v>
      </c>
      <c r="D493" s="105" t="s">
        <v>459</v>
      </c>
      <c r="E493" s="30" t="s">
        <v>77</v>
      </c>
      <c r="F493" s="30"/>
      <c r="G493" s="73">
        <v>2357.64134</v>
      </c>
      <c r="H493" s="73"/>
      <c r="I493" s="73">
        <v>0</v>
      </c>
    </row>
    <row r="494" spans="1:9" ht="47.25" outlineLevel="6">
      <c r="A494" s="45" t="s">
        <v>458</v>
      </c>
      <c r="B494" s="27">
        <v>953</v>
      </c>
      <c r="C494" s="28" t="s">
        <v>19</v>
      </c>
      <c r="D494" s="28" t="s">
        <v>460</v>
      </c>
      <c r="E494" s="28" t="s">
        <v>5</v>
      </c>
      <c r="F494" s="28"/>
      <c r="G494" s="71">
        <f>G495</f>
        <v>23.81456</v>
      </c>
      <c r="H494" s="71">
        <f aca="true" t="shared" si="72" ref="G494:I495">H495</f>
        <v>0</v>
      </c>
      <c r="I494" s="71">
        <f t="shared" si="72"/>
        <v>0</v>
      </c>
    </row>
    <row r="495" spans="1:9" ht="15.75" outlineLevel="6">
      <c r="A495" s="3" t="s">
        <v>99</v>
      </c>
      <c r="B495" s="19">
        <v>953</v>
      </c>
      <c r="C495" s="4" t="s">
        <v>19</v>
      </c>
      <c r="D495" s="4" t="s">
        <v>460</v>
      </c>
      <c r="E495" s="4" t="s">
        <v>98</v>
      </c>
      <c r="F495" s="4"/>
      <c r="G495" s="72">
        <f t="shared" si="72"/>
        <v>23.81456</v>
      </c>
      <c r="H495" s="72">
        <f t="shared" si="72"/>
        <v>0</v>
      </c>
      <c r="I495" s="72">
        <f t="shared" si="72"/>
        <v>0</v>
      </c>
    </row>
    <row r="496" spans="1:9" ht="15.75" outlineLevel="6">
      <c r="A496" s="95" t="s">
        <v>76</v>
      </c>
      <c r="B496" s="29">
        <v>953</v>
      </c>
      <c r="C496" s="30" t="s">
        <v>19</v>
      </c>
      <c r="D496" s="105" t="s">
        <v>460</v>
      </c>
      <c r="E496" s="30" t="s">
        <v>77</v>
      </c>
      <c r="F496" s="30"/>
      <c r="G496" s="73">
        <v>23.81456</v>
      </c>
      <c r="H496" s="73"/>
      <c r="I496" s="73">
        <v>0</v>
      </c>
    </row>
    <row r="497" spans="1:9" ht="20.25" customHeight="1" outlineLevel="6">
      <c r="A497" s="55" t="s">
        <v>152</v>
      </c>
      <c r="B497" s="38">
        <v>953</v>
      </c>
      <c r="C497" s="38" t="s">
        <v>19</v>
      </c>
      <c r="D497" s="38" t="s">
        <v>239</v>
      </c>
      <c r="E497" s="38" t="s">
        <v>5</v>
      </c>
      <c r="F497" s="38"/>
      <c r="G497" s="76">
        <f aca="true" t="shared" si="73" ref="G497:I498">G498</f>
        <v>323413.007</v>
      </c>
      <c r="H497" s="76">
        <f t="shared" si="73"/>
        <v>331652.121</v>
      </c>
      <c r="I497" s="76">
        <f t="shared" si="73"/>
        <v>351367.584</v>
      </c>
    </row>
    <row r="498" spans="1:9" ht="20.25" customHeight="1" outlineLevel="6">
      <c r="A498" s="3" t="s">
        <v>99</v>
      </c>
      <c r="B498" s="4">
        <v>953</v>
      </c>
      <c r="C498" s="4" t="s">
        <v>19</v>
      </c>
      <c r="D498" s="4" t="s">
        <v>239</v>
      </c>
      <c r="E498" s="4" t="s">
        <v>98</v>
      </c>
      <c r="F498" s="4"/>
      <c r="G498" s="72">
        <f t="shared" si="73"/>
        <v>323413.007</v>
      </c>
      <c r="H498" s="72">
        <f t="shared" si="73"/>
        <v>331652.121</v>
      </c>
      <c r="I498" s="72">
        <f t="shared" si="73"/>
        <v>351367.584</v>
      </c>
    </row>
    <row r="499" spans="1:9" ht="50.25" customHeight="1" outlineLevel="6">
      <c r="A499" s="35" t="s">
        <v>480</v>
      </c>
      <c r="B499" s="30">
        <v>953</v>
      </c>
      <c r="C499" s="30" t="s">
        <v>19</v>
      </c>
      <c r="D499" s="30" t="s">
        <v>239</v>
      </c>
      <c r="E499" s="30" t="s">
        <v>78</v>
      </c>
      <c r="F499" s="30"/>
      <c r="G499" s="90">
        <v>323413.007</v>
      </c>
      <c r="H499" s="90">
        <v>331652.121</v>
      </c>
      <c r="I499" s="90">
        <v>351367.584</v>
      </c>
    </row>
    <row r="500" spans="1:9" ht="53.25" customHeight="1" outlineLevel="6">
      <c r="A500" s="55" t="s">
        <v>433</v>
      </c>
      <c r="B500" s="38">
        <v>953</v>
      </c>
      <c r="C500" s="38" t="s">
        <v>19</v>
      </c>
      <c r="D500" s="38" t="s">
        <v>434</v>
      </c>
      <c r="E500" s="38" t="s">
        <v>5</v>
      </c>
      <c r="F500" s="38"/>
      <c r="G500" s="76">
        <f aca="true" t="shared" si="74" ref="G500:I501">G501</f>
        <v>7804.9</v>
      </c>
      <c r="H500" s="76">
        <f t="shared" si="74"/>
        <v>7412</v>
      </c>
      <c r="I500" s="76">
        <f t="shared" si="74"/>
        <v>7412</v>
      </c>
    </row>
    <row r="501" spans="1:9" ht="18.75" customHeight="1" outlineLevel="6">
      <c r="A501" s="3" t="s">
        <v>99</v>
      </c>
      <c r="B501" s="4">
        <v>953</v>
      </c>
      <c r="C501" s="4" t="s">
        <v>19</v>
      </c>
      <c r="D501" s="4" t="s">
        <v>434</v>
      </c>
      <c r="E501" s="4" t="s">
        <v>98</v>
      </c>
      <c r="F501" s="4"/>
      <c r="G501" s="72">
        <f t="shared" si="74"/>
        <v>7804.9</v>
      </c>
      <c r="H501" s="72">
        <f t="shared" si="74"/>
        <v>7412</v>
      </c>
      <c r="I501" s="72">
        <f t="shared" si="74"/>
        <v>7412</v>
      </c>
    </row>
    <row r="502" spans="1:9" ht="50.25" customHeight="1" outlineLevel="6">
      <c r="A502" s="35" t="s">
        <v>480</v>
      </c>
      <c r="B502" s="30">
        <v>953</v>
      </c>
      <c r="C502" s="30" t="s">
        <v>19</v>
      </c>
      <c r="D502" s="30" t="s">
        <v>434</v>
      </c>
      <c r="E502" s="30" t="s">
        <v>78</v>
      </c>
      <c r="F502" s="30"/>
      <c r="G502" s="73">
        <v>7804.9</v>
      </c>
      <c r="H502" s="73">
        <v>7412</v>
      </c>
      <c r="I502" s="73">
        <v>7412</v>
      </c>
    </row>
    <row r="503" spans="1:9" ht="33" customHeight="1" outlineLevel="6">
      <c r="A503" s="45" t="s">
        <v>461</v>
      </c>
      <c r="B503" s="38">
        <v>953</v>
      </c>
      <c r="C503" s="28" t="s">
        <v>19</v>
      </c>
      <c r="D503" s="28" t="s">
        <v>463</v>
      </c>
      <c r="E503" s="28" t="s">
        <v>5</v>
      </c>
      <c r="F503" s="30"/>
      <c r="G503" s="71">
        <f aca="true" t="shared" si="75" ref="G503:I504">G504</f>
        <v>31850.23993</v>
      </c>
      <c r="H503" s="71">
        <f t="shared" si="75"/>
        <v>0</v>
      </c>
      <c r="I503" s="71">
        <f t="shared" si="75"/>
        <v>0</v>
      </c>
    </row>
    <row r="504" spans="1:9" ht="16.5" customHeight="1" outlineLevel="6">
      <c r="A504" s="3" t="s">
        <v>99</v>
      </c>
      <c r="B504" s="4">
        <v>953</v>
      </c>
      <c r="C504" s="4" t="s">
        <v>19</v>
      </c>
      <c r="D504" s="4" t="s">
        <v>463</v>
      </c>
      <c r="E504" s="4" t="s">
        <v>98</v>
      </c>
      <c r="F504" s="30"/>
      <c r="G504" s="72">
        <f t="shared" si="75"/>
        <v>31850.23993</v>
      </c>
      <c r="H504" s="72">
        <f t="shared" si="75"/>
        <v>0</v>
      </c>
      <c r="I504" s="72">
        <f t="shared" si="75"/>
        <v>0</v>
      </c>
    </row>
    <row r="505" spans="1:9" ht="15" customHeight="1" outlineLevel="6">
      <c r="A505" s="95" t="s">
        <v>76</v>
      </c>
      <c r="B505" s="30">
        <v>953</v>
      </c>
      <c r="C505" s="30" t="s">
        <v>19</v>
      </c>
      <c r="D505" s="30" t="s">
        <v>463</v>
      </c>
      <c r="E505" s="30" t="s">
        <v>77</v>
      </c>
      <c r="F505" s="30"/>
      <c r="G505" s="90">
        <v>31850.23993</v>
      </c>
      <c r="H505" s="90"/>
      <c r="I505" s="90"/>
    </row>
    <row r="506" spans="1:9" ht="68.25" customHeight="1" outlineLevel="6">
      <c r="A506" s="45" t="s">
        <v>373</v>
      </c>
      <c r="B506" s="28">
        <v>953</v>
      </c>
      <c r="C506" s="28" t="s">
        <v>19</v>
      </c>
      <c r="D506" s="28" t="s">
        <v>374</v>
      </c>
      <c r="E506" s="28" t="s">
        <v>5</v>
      </c>
      <c r="F506" s="28"/>
      <c r="G506" s="71">
        <f aca="true" t="shared" si="76" ref="G506:I507">G507</f>
        <v>18278.4</v>
      </c>
      <c r="H506" s="71">
        <f t="shared" si="76"/>
        <v>18278.4</v>
      </c>
      <c r="I506" s="71">
        <f t="shared" si="76"/>
        <v>18278.4</v>
      </c>
    </row>
    <row r="507" spans="1:9" ht="18.75" customHeight="1" outlineLevel="6">
      <c r="A507" s="3" t="s">
        <v>99</v>
      </c>
      <c r="B507" s="4">
        <v>953</v>
      </c>
      <c r="C507" s="4" t="s">
        <v>19</v>
      </c>
      <c r="D507" s="4" t="s">
        <v>374</v>
      </c>
      <c r="E507" s="4" t="s">
        <v>98</v>
      </c>
      <c r="F507" s="4"/>
      <c r="G507" s="72">
        <f t="shared" si="76"/>
        <v>18278.4</v>
      </c>
      <c r="H507" s="72">
        <f t="shared" si="76"/>
        <v>18278.4</v>
      </c>
      <c r="I507" s="72">
        <f t="shared" si="76"/>
        <v>18278.4</v>
      </c>
    </row>
    <row r="508" spans="1:9" ht="54" customHeight="1" outlineLevel="6">
      <c r="A508" s="35" t="s">
        <v>480</v>
      </c>
      <c r="B508" s="30">
        <v>953</v>
      </c>
      <c r="C508" s="30" t="s">
        <v>19</v>
      </c>
      <c r="D508" s="30" t="s">
        <v>374</v>
      </c>
      <c r="E508" s="30" t="s">
        <v>78</v>
      </c>
      <c r="F508" s="30"/>
      <c r="G508" s="73">
        <v>18278.4</v>
      </c>
      <c r="H508" s="73">
        <v>18278.4</v>
      </c>
      <c r="I508" s="73">
        <v>18278.4</v>
      </c>
    </row>
    <row r="509" spans="1:9" ht="47.25" customHeight="1" outlineLevel="6">
      <c r="A509" s="25" t="s">
        <v>435</v>
      </c>
      <c r="B509" s="9">
        <v>953</v>
      </c>
      <c r="C509" s="9" t="s">
        <v>19</v>
      </c>
      <c r="D509" s="9" t="s">
        <v>211</v>
      </c>
      <c r="E509" s="9" t="s">
        <v>5</v>
      </c>
      <c r="F509" s="9"/>
      <c r="G509" s="60">
        <f>G510</f>
        <v>49</v>
      </c>
      <c r="H509" s="60">
        <f>H510</f>
        <v>39</v>
      </c>
      <c r="I509" s="60">
        <f>I510</f>
        <v>39</v>
      </c>
    </row>
    <row r="510" spans="1:9" ht="48" customHeight="1" outlineLevel="6">
      <c r="A510" s="45" t="s">
        <v>436</v>
      </c>
      <c r="B510" s="28">
        <v>953</v>
      </c>
      <c r="C510" s="28" t="s">
        <v>19</v>
      </c>
      <c r="D510" s="28" t="s">
        <v>366</v>
      </c>
      <c r="E510" s="28" t="s">
        <v>5</v>
      </c>
      <c r="F510" s="28"/>
      <c r="G510" s="71">
        <f aca="true" t="shared" si="77" ref="G510:I511">G511</f>
        <v>49</v>
      </c>
      <c r="H510" s="71">
        <f t="shared" si="77"/>
        <v>39</v>
      </c>
      <c r="I510" s="71">
        <f t="shared" si="77"/>
        <v>39</v>
      </c>
    </row>
    <row r="511" spans="1:9" ht="17.25" customHeight="1" outlineLevel="6">
      <c r="A511" s="3" t="s">
        <v>99</v>
      </c>
      <c r="B511" s="4">
        <v>953</v>
      </c>
      <c r="C511" s="4" t="s">
        <v>19</v>
      </c>
      <c r="D511" s="4" t="s">
        <v>366</v>
      </c>
      <c r="E511" s="4" t="s">
        <v>98</v>
      </c>
      <c r="F511" s="4"/>
      <c r="G511" s="72">
        <f t="shared" si="77"/>
        <v>49</v>
      </c>
      <c r="H511" s="72">
        <f t="shared" si="77"/>
        <v>39</v>
      </c>
      <c r="I511" s="72">
        <f t="shared" si="77"/>
        <v>39</v>
      </c>
    </row>
    <row r="512" spans="1:9" ht="15" customHeight="1" outlineLevel="6">
      <c r="A512" s="95" t="s">
        <v>76</v>
      </c>
      <c r="B512" s="30">
        <v>953</v>
      </c>
      <c r="C512" s="30" t="s">
        <v>19</v>
      </c>
      <c r="D512" s="30" t="s">
        <v>366</v>
      </c>
      <c r="E512" s="30" t="s">
        <v>77</v>
      </c>
      <c r="F512" s="30"/>
      <c r="G512" s="90">
        <v>49</v>
      </c>
      <c r="H512" s="90">
        <v>39</v>
      </c>
      <c r="I512" s="90">
        <v>39</v>
      </c>
    </row>
    <row r="513" spans="1:9" ht="32.25" customHeight="1" outlineLevel="6">
      <c r="A513" s="25" t="s">
        <v>437</v>
      </c>
      <c r="B513" s="9">
        <v>953</v>
      </c>
      <c r="C513" s="9" t="s">
        <v>19</v>
      </c>
      <c r="D513" s="9" t="s">
        <v>377</v>
      </c>
      <c r="E513" s="9" t="s">
        <v>5</v>
      </c>
      <c r="F513" s="9"/>
      <c r="G513" s="60">
        <f>G514</f>
        <v>20</v>
      </c>
      <c r="H513" s="60">
        <f>H514</f>
        <v>20</v>
      </c>
      <c r="I513" s="60">
        <f>I514</f>
        <v>20</v>
      </c>
    </row>
    <row r="514" spans="1:9" ht="54" customHeight="1" outlineLevel="6">
      <c r="A514" s="45" t="s">
        <v>396</v>
      </c>
      <c r="B514" s="28">
        <v>953</v>
      </c>
      <c r="C514" s="28" t="s">
        <v>19</v>
      </c>
      <c r="D514" s="28" t="s">
        <v>397</v>
      </c>
      <c r="E514" s="28" t="s">
        <v>5</v>
      </c>
      <c r="F514" s="28"/>
      <c r="G514" s="71">
        <f aca="true" t="shared" si="78" ref="G514:I515">G515</f>
        <v>20</v>
      </c>
      <c r="H514" s="71">
        <f t="shared" si="78"/>
        <v>20</v>
      </c>
      <c r="I514" s="71">
        <f t="shared" si="78"/>
        <v>20</v>
      </c>
    </row>
    <row r="515" spans="1:9" ht="20.25" customHeight="1" outlineLevel="6">
      <c r="A515" s="3" t="s">
        <v>99</v>
      </c>
      <c r="B515" s="4">
        <v>953</v>
      </c>
      <c r="C515" s="4" t="s">
        <v>19</v>
      </c>
      <c r="D515" s="4" t="s">
        <v>397</v>
      </c>
      <c r="E515" s="4" t="s">
        <v>98</v>
      </c>
      <c r="F515" s="4"/>
      <c r="G515" s="72">
        <f t="shared" si="78"/>
        <v>20</v>
      </c>
      <c r="H515" s="72">
        <f t="shared" si="78"/>
        <v>20</v>
      </c>
      <c r="I515" s="72">
        <f t="shared" si="78"/>
        <v>20</v>
      </c>
    </row>
    <row r="516" spans="1:9" ht="18" customHeight="1" outlineLevel="6">
      <c r="A516" s="95" t="s">
        <v>76</v>
      </c>
      <c r="B516" s="30">
        <v>953</v>
      </c>
      <c r="C516" s="30" t="s">
        <v>19</v>
      </c>
      <c r="D516" s="30" t="s">
        <v>397</v>
      </c>
      <c r="E516" s="30" t="s">
        <v>77</v>
      </c>
      <c r="F516" s="30"/>
      <c r="G516" s="90">
        <v>20</v>
      </c>
      <c r="H516" s="90">
        <v>20</v>
      </c>
      <c r="I516" s="90">
        <v>20</v>
      </c>
    </row>
    <row r="517" spans="1:9" ht="54.75" customHeight="1" outlineLevel="6">
      <c r="A517" s="25" t="s">
        <v>405</v>
      </c>
      <c r="B517" s="9">
        <v>953</v>
      </c>
      <c r="C517" s="9" t="s">
        <v>19</v>
      </c>
      <c r="D517" s="9" t="s">
        <v>389</v>
      </c>
      <c r="E517" s="9" t="s">
        <v>5</v>
      </c>
      <c r="F517" s="9"/>
      <c r="G517" s="60">
        <f>G518+G524+G527+G521</f>
        <v>47188.37233</v>
      </c>
      <c r="H517" s="60">
        <f>H518+H524+H527+H521</f>
        <v>1378.01</v>
      </c>
      <c r="I517" s="60">
        <f>I518+I524+I527+I521</f>
        <v>185.93</v>
      </c>
    </row>
    <row r="518" spans="1:9" ht="20.25" customHeight="1" outlineLevel="6">
      <c r="A518" s="45" t="s">
        <v>280</v>
      </c>
      <c r="B518" s="28">
        <v>953</v>
      </c>
      <c r="C518" s="28" t="s">
        <v>19</v>
      </c>
      <c r="D518" s="28" t="s">
        <v>406</v>
      </c>
      <c r="E518" s="28" t="s">
        <v>5</v>
      </c>
      <c r="F518" s="28"/>
      <c r="G518" s="71">
        <f aca="true" t="shared" si="79" ref="G518:I519">G519</f>
        <v>2644.14262</v>
      </c>
      <c r="H518" s="71">
        <f t="shared" si="79"/>
        <v>1378.01</v>
      </c>
      <c r="I518" s="71">
        <f t="shared" si="79"/>
        <v>185.93</v>
      </c>
    </row>
    <row r="519" spans="1:9" ht="15.75" outlineLevel="6">
      <c r="A519" s="3" t="s">
        <v>99</v>
      </c>
      <c r="B519" s="4">
        <v>953</v>
      </c>
      <c r="C519" s="4" t="s">
        <v>19</v>
      </c>
      <c r="D519" s="4" t="s">
        <v>406</v>
      </c>
      <c r="E519" s="4" t="s">
        <v>98</v>
      </c>
      <c r="F519" s="4"/>
      <c r="G519" s="72">
        <f t="shared" si="79"/>
        <v>2644.14262</v>
      </c>
      <c r="H519" s="72">
        <f t="shared" si="79"/>
        <v>1378.01</v>
      </c>
      <c r="I519" s="72">
        <f t="shared" si="79"/>
        <v>185.93</v>
      </c>
    </row>
    <row r="520" spans="1:9" ht="15.75" outlineLevel="6">
      <c r="A520" s="95" t="s">
        <v>76</v>
      </c>
      <c r="B520" s="30">
        <v>953</v>
      </c>
      <c r="C520" s="30" t="s">
        <v>19</v>
      </c>
      <c r="D520" s="30" t="s">
        <v>406</v>
      </c>
      <c r="E520" s="30" t="s">
        <v>77</v>
      </c>
      <c r="F520" s="30"/>
      <c r="G520" s="90">
        <v>2644.14262</v>
      </c>
      <c r="H520" s="90">
        <v>1378.01</v>
      </c>
      <c r="I520" s="90">
        <v>185.93</v>
      </c>
    </row>
    <row r="521" spans="1:9" ht="31.5" outlineLevel="6">
      <c r="A521" s="45" t="s">
        <v>461</v>
      </c>
      <c r="B521" s="28">
        <v>953</v>
      </c>
      <c r="C521" s="28" t="s">
        <v>19</v>
      </c>
      <c r="D521" s="28" t="s">
        <v>462</v>
      </c>
      <c r="E521" s="28" t="s">
        <v>5</v>
      </c>
      <c r="F521" s="30"/>
      <c r="G521" s="71">
        <f aca="true" t="shared" si="80" ref="G521:I522">G522</f>
        <v>40440.18474</v>
      </c>
      <c r="H521" s="71">
        <f t="shared" si="80"/>
        <v>0</v>
      </c>
      <c r="I521" s="71">
        <f t="shared" si="80"/>
        <v>0</v>
      </c>
    </row>
    <row r="522" spans="1:9" ht="15.75" outlineLevel="6">
      <c r="A522" s="3" t="s">
        <v>99</v>
      </c>
      <c r="B522" s="4">
        <v>953</v>
      </c>
      <c r="C522" s="4" t="s">
        <v>19</v>
      </c>
      <c r="D522" s="4" t="s">
        <v>462</v>
      </c>
      <c r="E522" s="4" t="s">
        <v>98</v>
      </c>
      <c r="F522" s="30"/>
      <c r="G522" s="72">
        <f t="shared" si="80"/>
        <v>40440.18474</v>
      </c>
      <c r="H522" s="72">
        <f t="shared" si="80"/>
        <v>0</v>
      </c>
      <c r="I522" s="72">
        <f t="shared" si="80"/>
        <v>0</v>
      </c>
    </row>
    <row r="523" spans="1:9" ht="15.75" outlineLevel="6">
      <c r="A523" s="95" t="s">
        <v>76</v>
      </c>
      <c r="B523" s="30">
        <v>953</v>
      </c>
      <c r="C523" s="30" t="s">
        <v>19</v>
      </c>
      <c r="D523" s="30" t="s">
        <v>462</v>
      </c>
      <c r="E523" s="30" t="s">
        <v>77</v>
      </c>
      <c r="F523" s="30"/>
      <c r="G523" s="90">
        <v>40440.18474</v>
      </c>
      <c r="H523" s="90"/>
      <c r="I523" s="90"/>
    </row>
    <row r="524" spans="1:9" ht="47.25" outlineLevel="6">
      <c r="A524" s="45" t="s">
        <v>271</v>
      </c>
      <c r="B524" s="28">
        <v>953</v>
      </c>
      <c r="C524" s="28" t="s">
        <v>19</v>
      </c>
      <c r="D524" s="28" t="s">
        <v>407</v>
      </c>
      <c r="E524" s="28" t="s">
        <v>5</v>
      </c>
      <c r="F524" s="28"/>
      <c r="G524" s="71">
        <f aca="true" t="shared" si="81" ref="G524:I525">G525</f>
        <v>3980.73954</v>
      </c>
      <c r="H524" s="71">
        <f t="shared" si="81"/>
        <v>0</v>
      </c>
      <c r="I524" s="71">
        <f t="shared" si="81"/>
        <v>0</v>
      </c>
    </row>
    <row r="525" spans="1:9" ht="15.75" outlineLevel="6">
      <c r="A525" s="3" t="s">
        <v>99</v>
      </c>
      <c r="B525" s="4">
        <v>953</v>
      </c>
      <c r="C525" s="4" t="s">
        <v>19</v>
      </c>
      <c r="D525" s="4" t="s">
        <v>407</v>
      </c>
      <c r="E525" s="4" t="s">
        <v>98</v>
      </c>
      <c r="F525" s="4"/>
      <c r="G525" s="72">
        <f t="shared" si="81"/>
        <v>3980.73954</v>
      </c>
      <c r="H525" s="72">
        <f t="shared" si="81"/>
        <v>0</v>
      </c>
      <c r="I525" s="72">
        <f t="shared" si="81"/>
        <v>0</v>
      </c>
    </row>
    <row r="526" spans="1:9" ht="15.75" outlineLevel="6">
      <c r="A526" s="95" t="s">
        <v>76</v>
      </c>
      <c r="B526" s="30">
        <v>953</v>
      </c>
      <c r="C526" s="30" t="s">
        <v>19</v>
      </c>
      <c r="D526" s="30" t="s">
        <v>407</v>
      </c>
      <c r="E526" s="30" t="s">
        <v>77</v>
      </c>
      <c r="F526" s="30"/>
      <c r="G526" s="90">
        <v>3980.73954</v>
      </c>
      <c r="H526" s="90">
        <v>0</v>
      </c>
      <c r="I526" s="90">
        <v>0</v>
      </c>
    </row>
    <row r="527" spans="1:9" ht="33.75" customHeight="1" outlineLevel="6">
      <c r="A527" s="45" t="s">
        <v>270</v>
      </c>
      <c r="B527" s="28">
        <v>953</v>
      </c>
      <c r="C527" s="28" t="s">
        <v>19</v>
      </c>
      <c r="D527" s="28" t="s">
        <v>408</v>
      </c>
      <c r="E527" s="28" t="s">
        <v>5</v>
      </c>
      <c r="F527" s="28"/>
      <c r="G527" s="71">
        <f aca="true" t="shared" si="82" ref="G527:I528">G528</f>
        <v>123.30543</v>
      </c>
      <c r="H527" s="71">
        <f t="shared" si="82"/>
        <v>0</v>
      </c>
      <c r="I527" s="71">
        <f t="shared" si="82"/>
        <v>0</v>
      </c>
    </row>
    <row r="528" spans="1:9" ht="15.75" outlineLevel="6">
      <c r="A528" s="3" t="s">
        <v>99</v>
      </c>
      <c r="B528" s="4">
        <v>953</v>
      </c>
      <c r="C528" s="4" t="s">
        <v>19</v>
      </c>
      <c r="D528" s="4" t="s">
        <v>408</v>
      </c>
      <c r="E528" s="4" t="s">
        <v>98</v>
      </c>
      <c r="F528" s="4"/>
      <c r="G528" s="72">
        <f t="shared" si="82"/>
        <v>123.30543</v>
      </c>
      <c r="H528" s="72">
        <f t="shared" si="82"/>
        <v>0</v>
      </c>
      <c r="I528" s="72">
        <f t="shared" si="82"/>
        <v>0</v>
      </c>
    </row>
    <row r="529" spans="1:9" ht="15.75" outlineLevel="6">
      <c r="A529" s="35" t="s">
        <v>76</v>
      </c>
      <c r="B529" s="30">
        <v>953</v>
      </c>
      <c r="C529" s="30" t="s">
        <v>19</v>
      </c>
      <c r="D529" s="30" t="s">
        <v>408</v>
      </c>
      <c r="E529" s="30" t="s">
        <v>77</v>
      </c>
      <c r="F529" s="30"/>
      <c r="G529" s="73">
        <v>123.30543</v>
      </c>
      <c r="H529" s="73">
        <v>0</v>
      </c>
      <c r="I529" s="73">
        <v>0</v>
      </c>
    </row>
    <row r="530" spans="1:9" ht="31.5" outlineLevel="6">
      <c r="A530" s="25" t="s">
        <v>272</v>
      </c>
      <c r="B530" s="7">
        <v>953</v>
      </c>
      <c r="C530" s="7" t="s">
        <v>19</v>
      </c>
      <c r="D530" s="7" t="s">
        <v>256</v>
      </c>
      <c r="E530" s="7" t="s">
        <v>5</v>
      </c>
      <c r="F530" s="7"/>
      <c r="G530" s="63">
        <f aca="true" t="shared" si="83" ref="G530:I531">G531</f>
        <v>50</v>
      </c>
      <c r="H530" s="63">
        <f t="shared" si="83"/>
        <v>50</v>
      </c>
      <c r="I530" s="63">
        <f t="shared" si="83"/>
        <v>50</v>
      </c>
    </row>
    <row r="531" spans="1:9" ht="18.75" outlineLevel="6">
      <c r="A531" s="3" t="s">
        <v>99</v>
      </c>
      <c r="B531" s="4">
        <v>953</v>
      </c>
      <c r="C531" s="4" t="s">
        <v>19</v>
      </c>
      <c r="D531" s="4" t="s">
        <v>348</v>
      </c>
      <c r="E531" s="4" t="s">
        <v>98</v>
      </c>
      <c r="F531" s="23"/>
      <c r="G531" s="64">
        <f t="shared" si="83"/>
        <v>50</v>
      </c>
      <c r="H531" s="64">
        <f t="shared" si="83"/>
        <v>50</v>
      </c>
      <c r="I531" s="64">
        <f t="shared" si="83"/>
        <v>50</v>
      </c>
    </row>
    <row r="532" spans="1:9" ht="18.75" outlineLevel="6">
      <c r="A532" s="35" t="s">
        <v>76</v>
      </c>
      <c r="B532" s="30">
        <v>953</v>
      </c>
      <c r="C532" s="30" t="s">
        <v>19</v>
      </c>
      <c r="D532" s="30" t="s">
        <v>348</v>
      </c>
      <c r="E532" s="30" t="s">
        <v>77</v>
      </c>
      <c r="F532" s="33"/>
      <c r="G532" s="65">
        <v>50</v>
      </c>
      <c r="H532" s="65">
        <v>50</v>
      </c>
      <c r="I532" s="65">
        <v>50</v>
      </c>
    </row>
    <row r="533" spans="1:9" ht="15.75" outlineLevel="6">
      <c r="A533" s="48" t="s">
        <v>261</v>
      </c>
      <c r="B533" s="20">
        <v>953</v>
      </c>
      <c r="C533" s="20" t="s">
        <v>262</v>
      </c>
      <c r="D533" s="20" t="s">
        <v>205</v>
      </c>
      <c r="E533" s="20" t="s">
        <v>5</v>
      </c>
      <c r="F533" s="20"/>
      <c r="G533" s="67">
        <f>G534+G538+G544</f>
        <v>39172.89167</v>
      </c>
      <c r="H533" s="67">
        <f>H534+H538+H544</f>
        <v>36818</v>
      </c>
      <c r="I533" s="67">
        <f>I534+I538+I544</f>
        <v>36818</v>
      </c>
    </row>
    <row r="534" spans="1:9" ht="31.5" outlineLevel="6">
      <c r="A534" s="43" t="s">
        <v>112</v>
      </c>
      <c r="B534" s="7">
        <v>953</v>
      </c>
      <c r="C534" s="7" t="s">
        <v>262</v>
      </c>
      <c r="D534" s="7" t="s">
        <v>305</v>
      </c>
      <c r="E534" s="7" t="s">
        <v>5</v>
      </c>
      <c r="F534" s="7"/>
      <c r="G534" s="57">
        <f>G535</f>
        <v>15.8864</v>
      </c>
      <c r="H534" s="57">
        <f aca="true" t="shared" si="84" ref="H534:I536">H535</f>
        <v>0</v>
      </c>
      <c r="I534" s="57">
        <f t="shared" si="84"/>
        <v>0</v>
      </c>
    </row>
    <row r="535" spans="1:9" ht="31.5" outlineLevel="6">
      <c r="A535" s="43" t="s">
        <v>113</v>
      </c>
      <c r="B535" s="7">
        <v>953</v>
      </c>
      <c r="C535" s="7" t="s">
        <v>262</v>
      </c>
      <c r="D535" s="7" t="s">
        <v>305</v>
      </c>
      <c r="E535" s="7" t="s">
        <v>5</v>
      </c>
      <c r="F535" s="7"/>
      <c r="G535" s="57">
        <f>G536</f>
        <v>15.8864</v>
      </c>
      <c r="H535" s="57">
        <f t="shared" si="84"/>
        <v>0</v>
      </c>
      <c r="I535" s="57">
        <f t="shared" si="84"/>
        <v>0</v>
      </c>
    </row>
    <row r="536" spans="1:9" ht="31.5" outlineLevel="6">
      <c r="A536" s="31" t="s">
        <v>355</v>
      </c>
      <c r="B536" s="28">
        <v>953</v>
      </c>
      <c r="C536" s="28" t="s">
        <v>262</v>
      </c>
      <c r="D536" s="28" t="s">
        <v>356</v>
      </c>
      <c r="E536" s="28" t="s">
        <v>5</v>
      </c>
      <c r="F536" s="28"/>
      <c r="G536" s="59">
        <f>G537</f>
        <v>15.8864</v>
      </c>
      <c r="H536" s="59">
        <f t="shared" si="84"/>
        <v>0</v>
      </c>
      <c r="I536" s="59">
        <f t="shared" si="84"/>
        <v>0</v>
      </c>
    </row>
    <row r="537" spans="1:9" ht="15.75" outlineLevel="6">
      <c r="A537" s="3" t="s">
        <v>76</v>
      </c>
      <c r="B537" s="4">
        <v>953</v>
      </c>
      <c r="C537" s="4" t="s">
        <v>262</v>
      </c>
      <c r="D537" s="4" t="s">
        <v>356</v>
      </c>
      <c r="E537" s="4" t="s">
        <v>77</v>
      </c>
      <c r="F537" s="4"/>
      <c r="G537" s="61">
        <v>15.8864</v>
      </c>
      <c r="H537" s="61">
        <v>0</v>
      </c>
      <c r="I537" s="61">
        <v>0</v>
      </c>
    </row>
    <row r="538" spans="1:9" ht="15.75" outlineLevel="6">
      <c r="A538" s="25" t="s">
        <v>191</v>
      </c>
      <c r="B538" s="25">
        <v>953</v>
      </c>
      <c r="C538" s="25" t="s">
        <v>262</v>
      </c>
      <c r="D538" s="7" t="s">
        <v>231</v>
      </c>
      <c r="E538" s="7" t="s">
        <v>5</v>
      </c>
      <c r="F538" s="7"/>
      <c r="G538" s="69">
        <f aca="true" t="shared" si="85" ref="G538:I540">G539</f>
        <v>39147.005269999994</v>
      </c>
      <c r="H538" s="69">
        <f t="shared" si="85"/>
        <v>36798</v>
      </c>
      <c r="I538" s="69">
        <f t="shared" si="85"/>
        <v>36798</v>
      </c>
    </row>
    <row r="539" spans="1:9" ht="31.5" outlineLevel="6">
      <c r="A539" s="11" t="s">
        <v>153</v>
      </c>
      <c r="B539" s="18">
        <v>953</v>
      </c>
      <c r="C539" s="7" t="s">
        <v>262</v>
      </c>
      <c r="D539" s="7" t="s">
        <v>240</v>
      </c>
      <c r="E539" s="7" t="s">
        <v>5</v>
      </c>
      <c r="F539" s="7"/>
      <c r="G539" s="69">
        <f t="shared" si="85"/>
        <v>39147.005269999994</v>
      </c>
      <c r="H539" s="69">
        <f t="shared" si="85"/>
        <v>36798</v>
      </c>
      <c r="I539" s="69">
        <f t="shared" si="85"/>
        <v>36798</v>
      </c>
    </row>
    <row r="540" spans="1:9" ht="31.5" outlineLevel="6">
      <c r="A540" s="31" t="s">
        <v>154</v>
      </c>
      <c r="B540" s="27">
        <v>953</v>
      </c>
      <c r="C540" s="28" t="s">
        <v>262</v>
      </c>
      <c r="D540" s="28" t="s">
        <v>241</v>
      </c>
      <c r="E540" s="28" t="s">
        <v>5</v>
      </c>
      <c r="F540" s="28"/>
      <c r="G540" s="71">
        <f t="shared" si="85"/>
        <v>39147.005269999994</v>
      </c>
      <c r="H540" s="71">
        <f t="shared" si="85"/>
        <v>36798</v>
      </c>
      <c r="I540" s="71">
        <f t="shared" si="85"/>
        <v>36798</v>
      </c>
    </row>
    <row r="541" spans="1:9" ht="15.75" outlineLevel="6">
      <c r="A541" s="3" t="s">
        <v>99</v>
      </c>
      <c r="B541" s="19">
        <v>953</v>
      </c>
      <c r="C541" s="4" t="s">
        <v>262</v>
      </c>
      <c r="D541" s="4" t="s">
        <v>241</v>
      </c>
      <c r="E541" s="4" t="s">
        <v>98</v>
      </c>
      <c r="F541" s="4"/>
      <c r="G541" s="72">
        <f>G542+G543</f>
        <v>39147.005269999994</v>
      </c>
      <c r="H541" s="72">
        <f>H542+H543</f>
        <v>36798</v>
      </c>
      <c r="I541" s="72">
        <f>I542+I543</f>
        <v>36798</v>
      </c>
    </row>
    <row r="542" spans="1:9" ht="63" outlineLevel="6">
      <c r="A542" s="35" t="s">
        <v>480</v>
      </c>
      <c r="B542" s="29">
        <v>953</v>
      </c>
      <c r="C542" s="30" t="s">
        <v>262</v>
      </c>
      <c r="D542" s="30" t="s">
        <v>241</v>
      </c>
      <c r="E542" s="30" t="s">
        <v>78</v>
      </c>
      <c r="F542" s="30"/>
      <c r="G542" s="73">
        <v>38797.65564</v>
      </c>
      <c r="H542" s="73">
        <v>36298</v>
      </c>
      <c r="I542" s="73">
        <v>36298</v>
      </c>
    </row>
    <row r="543" spans="1:9" ht="15.75" outlineLevel="6">
      <c r="A543" s="35" t="s">
        <v>76</v>
      </c>
      <c r="B543" s="29">
        <v>953</v>
      </c>
      <c r="C543" s="30" t="s">
        <v>262</v>
      </c>
      <c r="D543" s="30" t="s">
        <v>247</v>
      </c>
      <c r="E543" s="30" t="s">
        <v>77</v>
      </c>
      <c r="F543" s="30"/>
      <c r="G543" s="73">
        <v>349.34963</v>
      </c>
      <c r="H543" s="73">
        <v>500</v>
      </c>
      <c r="I543" s="73">
        <v>500</v>
      </c>
    </row>
    <row r="544" spans="1:9" ht="31.5" outlineLevel="6">
      <c r="A544" s="43" t="s">
        <v>180</v>
      </c>
      <c r="B544" s="18">
        <v>953</v>
      </c>
      <c r="C544" s="7" t="s">
        <v>262</v>
      </c>
      <c r="D544" s="7" t="s">
        <v>366</v>
      </c>
      <c r="E544" s="7" t="s">
        <v>5</v>
      </c>
      <c r="F544" s="7"/>
      <c r="G544" s="57">
        <f>G545</f>
        <v>10</v>
      </c>
      <c r="H544" s="57">
        <f aca="true" t="shared" si="86" ref="H544:I546">H545</f>
        <v>20</v>
      </c>
      <c r="I544" s="57">
        <f t="shared" si="86"/>
        <v>20</v>
      </c>
    </row>
    <row r="545" spans="1:9" ht="31.5" outlineLevel="6">
      <c r="A545" s="45" t="s">
        <v>365</v>
      </c>
      <c r="B545" s="27">
        <v>953</v>
      </c>
      <c r="C545" s="28" t="s">
        <v>262</v>
      </c>
      <c r="D545" s="28" t="s">
        <v>366</v>
      </c>
      <c r="E545" s="28" t="s">
        <v>5</v>
      </c>
      <c r="F545" s="28"/>
      <c r="G545" s="59">
        <f>G546</f>
        <v>10</v>
      </c>
      <c r="H545" s="59">
        <f t="shared" si="86"/>
        <v>20</v>
      </c>
      <c r="I545" s="59">
        <f t="shared" si="86"/>
        <v>20</v>
      </c>
    </row>
    <row r="546" spans="1:9" ht="15.75" outlineLevel="6">
      <c r="A546" s="3" t="s">
        <v>99</v>
      </c>
      <c r="B546" s="19">
        <v>953</v>
      </c>
      <c r="C546" s="4" t="s">
        <v>262</v>
      </c>
      <c r="D546" s="4" t="s">
        <v>366</v>
      </c>
      <c r="E546" s="4" t="s">
        <v>98</v>
      </c>
      <c r="F546" s="4"/>
      <c r="G546" s="61">
        <f>G547</f>
        <v>10</v>
      </c>
      <c r="H546" s="61">
        <f t="shared" si="86"/>
        <v>20</v>
      </c>
      <c r="I546" s="61">
        <f t="shared" si="86"/>
        <v>20</v>
      </c>
    </row>
    <row r="547" spans="1:9" ht="15.75" outlineLevel="6">
      <c r="A547" s="35" t="s">
        <v>76</v>
      </c>
      <c r="B547" s="29">
        <v>953</v>
      </c>
      <c r="C547" s="30" t="s">
        <v>262</v>
      </c>
      <c r="D547" s="30" t="s">
        <v>366</v>
      </c>
      <c r="E547" s="30" t="s">
        <v>77</v>
      </c>
      <c r="F547" s="30"/>
      <c r="G547" s="58">
        <v>10</v>
      </c>
      <c r="H547" s="58">
        <v>20</v>
      </c>
      <c r="I547" s="58">
        <v>20</v>
      </c>
    </row>
    <row r="548" spans="1:9" ht="15.75" outlineLevel="6">
      <c r="A548" s="48" t="s">
        <v>155</v>
      </c>
      <c r="B548" s="16">
        <v>953</v>
      </c>
      <c r="C548" s="20" t="s">
        <v>20</v>
      </c>
      <c r="D548" s="20" t="s">
        <v>205</v>
      </c>
      <c r="E548" s="20" t="s">
        <v>5</v>
      </c>
      <c r="F548" s="20"/>
      <c r="G548" s="66">
        <f aca="true" t="shared" si="87" ref="G548:I549">G549</f>
        <v>4607.2227299999995</v>
      </c>
      <c r="H548" s="66">
        <f t="shared" si="87"/>
        <v>4520.871</v>
      </c>
      <c r="I548" s="66">
        <f t="shared" si="87"/>
        <v>4520.871</v>
      </c>
    </row>
    <row r="549" spans="1:9" ht="15.75" outlineLevel="6">
      <c r="A549" s="6" t="s">
        <v>192</v>
      </c>
      <c r="B549" s="17">
        <v>953</v>
      </c>
      <c r="C549" s="7" t="s">
        <v>20</v>
      </c>
      <c r="D549" s="7" t="s">
        <v>231</v>
      </c>
      <c r="E549" s="7" t="s">
        <v>5</v>
      </c>
      <c r="F549" s="7"/>
      <c r="G549" s="63">
        <f t="shared" si="87"/>
        <v>4607.2227299999995</v>
      </c>
      <c r="H549" s="63">
        <f t="shared" si="87"/>
        <v>4520.871</v>
      </c>
      <c r="I549" s="63">
        <f t="shared" si="87"/>
        <v>4520.871</v>
      </c>
    </row>
    <row r="550" spans="1:9" ht="31.5" outlineLevel="6">
      <c r="A550" s="31" t="s">
        <v>409</v>
      </c>
      <c r="B550" s="27">
        <v>953</v>
      </c>
      <c r="C550" s="28" t="s">
        <v>20</v>
      </c>
      <c r="D550" s="28" t="s">
        <v>236</v>
      </c>
      <c r="E550" s="28" t="s">
        <v>5</v>
      </c>
      <c r="F550" s="28"/>
      <c r="G550" s="14">
        <f>G551+G554</f>
        <v>4607.2227299999995</v>
      </c>
      <c r="H550" s="14">
        <f>H551+H554</f>
        <v>4520.871</v>
      </c>
      <c r="I550" s="14">
        <f>I551+I554</f>
        <v>4520.871</v>
      </c>
    </row>
    <row r="551" spans="1:9" ht="47.25" outlineLevel="6">
      <c r="A551" s="31" t="s">
        <v>156</v>
      </c>
      <c r="B551" s="27">
        <v>953</v>
      </c>
      <c r="C551" s="28" t="s">
        <v>20</v>
      </c>
      <c r="D551" s="28" t="s">
        <v>410</v>
      </c>
      <c r="E551" s="28" t="s">
        <v>5</v>
      </c>
      <c r="F551" s="28"/>
      <c r="G551" s="14">
        <f aca="true" t="shared" si="88" ref="G551:I552">G552</f>
        <v>1400.63823</v>
      </c>
      <c r="H551" s="14">
        <f t="shared" si="88"/>
        <v>1350</v>
      </c>
      <c r="I551" s="14">
        <f t="shared" si="88"/>
        <v>1350</v>
      </c>
    </row>
    <row r="552" spans="1:9" ht="15.75" outlineLevel="6">
      <c r="A552" s="3" t="s">
        <v>99</v>
      </c>
      <c r="B552" s="19">
        <v>953</v>
      </c>
      <c r="C552" s="4" t="s">
        <v>20</v>
      </c>
      <c r="D552" s="4" t="s">
        <v>410</v>
      </c>
      <c r="E552" s="4" t="s">
        <v>98</v>
      </c>
      <c r="F552" s="4"/>
      <c r="G552" s="5">
        <f t="shared" si="88"/>
        <v>1400.63823</v>
      </c>
      <c r="H552" s="5">
        <f t="shared" si="88"/>
        <v>1350</v>
      </c>
      <c r="I552" s="5">
        <f t="shared" si="88"/>
        <v>1350</v>
      </c>
    </row>
    <row r="553" spans="1:9" ht="15.75" outlineLevel="6">
      <c r="A553" s="35" t="s">
        <v>76</v>
      </c>
      <c r="B553" s="29">
        <v>953</v>
      </c>
      <c r="C553" s="30" t="s">
        <v>20</v>
      </c>
      <c r="D553" s="30" t="s">
        <v>410</v>
      </c>
      <c r="E553" s="30" t="s">
        <v>77</v>
      </c>
      <c r="F553" s="30"/>
      <c r="G553" s="34">
        <v>1400.63823</v>
      </c>
      <c r="H553" s="34">
        <v>1350</v>
      </c>
      <c r="I553" s="34">
        <v>1350</v>
      </c>
    </row>
    <row r="554" spans="1:9" ht="35.25" customHeight="1" outlineLevel="6">
      <c r="A554" s="45" t="s">
        <v>157</v>
      </c>
      <c r="B554" s="27">
        <v>953</v>
      </c>
      <c r="C554" s="38" t="s">
        <v>20</v>
      </c>
      <c r="D554" s="38" t="s">
        <v>411</v>
      </c>
      <c r="E554" s="38" t="s">
        <v>5</v>
      </c>
      <c r="F554" s="38"/>
      <c r="G554" s="47">
        <f aca="true" t="shared" si="89" ref="G554:I555">G555</f>
        <v>3206.5845</v>
      </c>
      <c r="H554" s="47">
        <f t="shared" si="89"/>
        <v>3170.871</v>
      </c>
      <c r="I554" s="47">
        <f t="shared" si="89"/>
        <v>3170.871</v>
      </c>
    </row>
    <row r="555" spans="1:9" ht="18" customHeight="1" outlineLevel="6">
      <c r="A555" s="3" t="s">
        <v>99</v>
      </c>
      <c r="B555" s="19">
        <v>953</v>
      </c>
      <c r="C555" s="4" t="s">
        <v>20</v>
      </c>
      <c r="D555" s="4" t="s">
        <v>411</v>
      </c>
      <c r="E555" s="4" t="s">
        <v>98</v>
      </c>
      <c r="F555" s="4"/>
      <c r="G555" s="5">
        <f t="shared" si="89"/>
        <v>3206.5845</v>
      </c>
      <c r="H555" s="5">
        <f t="shared" si="89"/>
        <v>3170.871</v>
      </c>
      <c r="I555" s="5">
        <f t="shared" si="89"/>
        <v>3170.871</v>
      </c>
    </row>
    <row r="556" spans="1:9" ht="15.75" outlineLevel="6">
      <c r="A556" s="35" t="s">
        <v>76</v>
      </c>
      <c r="B556" s="29">
        <v>953</v>
      </c>
      <c r="C556" s="30" t="s">
        <v>20</v>
      </c>
      <c r="D556" s="30" t="s">
        <v>411</v>
      </c>
      <c r="E556" s="30" t="s">
        <v>77</v>
      </c>
      <c r="F556" s="30"/>
      <c r="G556" s="34">
        <v>3206.5845</v>
      </c>
      <c r="H556" s="34">
        <v>3170.871</v>
      </c>
      <c r="I556" s="34">
        <v>3170.871</v>
      </c>
    </row>
    <row r="557" spans="1:9" ht="31.5" customHeight="1" outlineLevel="6">
      <c r="A557" s="48" t="s">
        <v>33</v>
      </c>
      <c r="B557" s="16">
        <v>953</v>
      </c>
      <c r="C557" s="20" t="s">
        <v>13</v>
      </c>
      <c r="D557" s="20" t="s">
        <v>205</v>
      </c>
      <c r="E557" s="20" t="s">
        <v>5</v>
      </c>
      <c r="F557" s="20"/>
      <c r="G557" s="66">
        <f>G558</f>
        <v>24265.623610000002</v>
      </c>
      <c r="H557" s="66">
        <f>H558</f>
        <v>24005.2</v>
      </c>
      <c r="I557" s="66">
        <f>I558</f>
        <v>24005.2</v>
      </c>
    </row>
    <row r="558" spans="1:9" ht="31.5" customHeight="1" outlineLevel="6">
      <c r="A558" s="11" t="s">
        <v>121</v>
      </c>
      <c r="B558" s="17">
        <v>953</v>
      </c>
      <c r="C558" s="9" t="s">
        <v>13</v>
      </c>
      <c r="D558" s="9" t="s">
        <v>205</v>
      </c>
      <c r="E558" s="9" t="s">
        <v>5</v>
      </c>
      <c r="F558" s="9"/>
      <c r="G558" s="70">
        <f>G559+G576</f>
        <v>24265.623610000002</v>
      </c>
      <c r="H558" s="70">
        <f>H559+H576</f>
        <v>24005.2</v>
      </c>
      <c r="I558" s="70">
        <f>I559+I576</f>
        <v>24005.2</v>
      </c>
    </row>
    <row r="559" spans="1:9" ht="15.75" outlineLevel="6">
      <c r="A559" s="25" t="s">
        <v>191</v>
      </c>
      <c r="B559" s="17">
        <v>953</v>
      </c>
      <c r="C559" s="9" t="s">
        <v>13</v>
      </c>
      <c r="D559" s="9" t="s">
        <v>231</v>
      </c>
      <c r="E559" s="9" t="s">
        <v>5</v>
      </c>
      <c r="F559" s="9"/>
      <c r="G559" s="70">
        <f aca="true" t="shared" si="90" ref="G559:I560">G560</f>
        <v>24215.623610000002</v>
      </c>
      <c r="H559" s="70">
        <f t="shared" si="90"/>
        <v>23955.2</v>
      </c>
      <c r="I559" s="70">
        <f t="shared" si="90"/>
        <v>23955.2</v>
      </c>
    </row>
    <row r="560" spans="1:9" ht="31.5" outlineLevel="6">
      <c r="A560" s="25" t="s">
        <v>158</v>
      </c>
      <c r="B560" s="17">
        <v>953</v>
      </c>
      <c r="C560" s="9" t="s">
        <v>13</v>
      </c>
      <c r="D560" s="9" t="s">
        <v>244</v>
      </c>
      <c r="E560" s="9" t="s">
        <v>5</v>
      </c>
      <c r="F560" s="9"/>
      <c r="G560" s="70">
        <f t="shared" si="90"/>
        <v>24215.623610000002</v>
      </c>
      <c r="H560" s="70">
        <f t="shared" si="90"/>
        <v>23955.2</v>
      </c>
      <c r="I560" s="70">
        <f t="shared" si="90"/>
        <v>23955.2</v>
      </c>
    </row>
    <row r="561" spans="1:9" ht="31.5" outlineLevel="6">
      <c r="A561" s="31" t="s">
        <v>117</v>
      </c>
      <c r="B561" s="27">
        <v>953</v>
      </c>
      <c r="C561" s="28" t="s">
        <v>13</v>
      </c>
      <c r="D561" s="28" t="s">
        <v>347</v>
      </c>
      <c r="E561" s="28" t="s">
        <v>5</v>
      </c>
      <c r="F561" s="28"/>
      <c r="G561" s="71">
        <f>G562+G566+G572+G571+G569</f>
        <v>24215.623610000002</v>
      </c>
      <c r="H561" s="71">
        <f>H562+H566+H572+H571+H569</f>
        <v>23955.2</v>
      </c>
      <c r="I561" s="71">
        <f>I562+I566+I572+I571+I569</f>
        <v>23955.2</v>
      </c>
    </row>
    <row r="562" spans="1:9" ht="15.75" outlineLevel="6">
      <c r="A562" s="3" t="s">
        <v>466</v>
      </c>
      <c r="B562" s="19">
        <v>953</v>
      </c>
      <c r="C562" s="4" t="s">
        <v>13</v>
      </c>
      <c r="D562" s="4" t="s">
        <v>347</v>
      </c>
      <c r="E562" s="4" t="s">
        <v>93</v>
      </c>
      <c r="F562" s="4"/>
      <c r="G562" s="72">
        <f>G563+G564+G565</f>
        <v>20260.18028</v>
      </c>
      <c r="H562" s="72">
        <f>H563+H564+H565</f>
        <v>20169.99</v>
      </c>
      <c r="I562" s="72">
        <f>I563+I564+I565</f>
        <v>20169.99</v>
      </c>
    </row>
    <row r="563" spans="1:9" ht="15.75" outlineLevel="6">
      <c r="A563" s="26" t="s">
        <v>467</v>
      </c>
      <c r="B563" s="29">
        <v>953</v>
      </c>
      <c r="C563" s="30" t="s">
        <v>13</v>
      </c>
      <c r="D563" s="30" t="s">
        <v>347</v>
      </c>
      <c r="E563" s="30" t="s">
        <v>94</v>
      </c>
      <c r="F563" s="30"/>
      <c r="G563" s="58">
        <v>15652.06057</v>
      </c>
      <c r="H563" s="58">
        <v>15582.79</v>
      </c>
      <c r="I563" s="58">
        <v>15582.79</v>
      </c>
    </row>
    <row r="564" spans="1:9" ht="31.5" outlineLevel="6">
      <c r="A564" s="26" t="s">
        <v>468</v>
      </c>
      <c r="B564" s="29">
        <v>953</v>
      </c>
      <c r="C564" s="30" t="s">
        <v>13</v>
      </c>
      <c r="D564" s="30" t="s">
        <v>347</v>
      </c>
      <c r="E564" s="30" t="s">
        <v>95</v>
      </c>
      <c r="F564" s="30"/>
      <c r="G564" s="58">
        <v>1.53504</v>
      </c>
      <c r="H564" s="58">
        <v>0</v>
      </c>
      <c r="I564" s="58">
        <v>0</v>
      </c>
    </row>
    <row r="565" spans="1:9" ht="47.25" outlineLevel="6">
      <c r="A565" s="26" t="s">
        <v>469</v>
      </c>
      <c r="B565" s="29">
        <v>953</v>
      </c>
      <c r="C565" s="30" t="s">
        <v>13</v>
      </c>
      <c r="D565" s="30" t="s">
        <v>347</v>
      </c>
      <c r="E565" s="30" t="s">
        <v>202</v>
      </c>
      <c r="F565" s="30"/>
      <c r="G565" s="58">
        <v>4606.58467</v>
      </c>
      <c r="H565" s="58">
        <v>4587.2</v>
      </c>
      <c r="I565" s="58">
        <v>4587.2</v>
      </c>
    </row>
    <row r="566" spans="1:9" ht="31.5" outlineLevel="6">
      <c r="A566" s="3" t="s">
        <v>472</v>
      </c>
      <c r="B566" s="19">
        <v>953</v>
      </c>
      <c r="C566" s="4" t="s">
        <v>13</v>
      </c>
      <c r="D566" s="4" t="s">
        <v>347</v>
      </c>
      <c r="E566" s="4" t="s">
        <v>83</v>
      </c>
      <c r="F566" s="4"/>
      <c r="G566" s="61">
        <f>G567+G568</f>
        <v>3827.44333</v>
      </c>
      <c r="H566" s="61">
        <f>H567+H568</f>
        <v>3683.21</v>
      </c>
      <c r="I566" s="61">
        <f>I567+I568</f>
        <v>3683.21</v>
      </c>
    </row>
    <row r="567" spans="1:9" ht="15.75" outlineLevel="6">
      <c r="A567" s="26" t="s">
        <v>474</v>
      </c>
      <c r="B567" s="29">
        <v>953</v>
      </c>
      <c r="C567" s="30" t="s">
        <v>13</v>
      </c>
      <c r="D567" s="30" t="s">
        <v>347</v>
      </c>
      <c r="E567" s="30" t="s">
        <v>84</v>
      </c>
      <c r="F567" s="30"/>
      <c r="G567" s="58">
        <v>3421.96333</v>
      </c>
      <c r="H567" s="58">
        <v>3277.73</v>
      </c>
      <c r="I567" s="58">
        <v>3277.73</v>
      </c>
    </row>
    <row r="568" spans="1:9" ht="15.75" outlineLevel="6">
      <c r="A568" s="26" t="s">
        <v>384</v>
      </c>
      <c r="B568" s="29">
        <v>953</v>
      </c>
      <c r="C568" s="30" t="s">
        <v>13</v>
      </c>
      <c r="D568" s="30" t="s">
        <v>347</v>
      </c>
      <c r="E568" s="30" t="s">
        <v>385</v>
      </c>
      <c r="F568" s="30"/>
      <c r="G568" s="58">
        <v>405.48</v>
      </c>
      <c r="H568" s="58">
        <v>405.48</v>
      </c>
      <c r="I568" s="58">
        <v>405.48</v>
      </c>
    </row>
    <row r="569" spans="1:9" ht="31.5" outlineLevel="6">
      <c r="A569" s="3" t="s">
        <v>476</v>
      </c>
      <c r="B569" s="19">
        <v>953</v>
      </c>
      <c r="C569" s="4" t="s">
        <v>13</v>
      </c>
      <c r="D569" s="4" t="s">
        <v>347</v>
      </c>
      <c r="E569" s="4" t="s">
        <v>90</v>
      </c>
      <c r="F569" s="4"/>
      <c r="G569" s="61">
        <f>G570</f>
        <v>0</v>
      </c>
      <c r="H569" s="61">
        <f>H570</f>
        <v>0</v>
      </c>
      <c r="I569" s="61">
        <f>I570</f>
        <v>0</v>
      </c>
    </row>
    <row r="570" spans="1:9" ht="31.5" outlineLevel="6">
      <c r="A570" s="68" t="s">
        <v>485</v>
      </c>
      <c r="B570" s="29">
        <v>953</v>
      </c>
      <c r="C570" s="30" t="s">
        <v>13</v>
      </c>
      <c r="D570" s="30" t="s">
        <v>347</v>
      </c>
      <c r="E570" s="30" t="s">
        <v>446</v>
      </c>
      <c r="F570" s="30"/>
      <c r="G570" s="58">
        <v>0</v>
      </c>
      <c r="H570" s="58"/>
      <c r="I570" s="58"/>
    </row>
    <row r="571" spans="1:9" ht="15.75" outlineLevel="6">
      <c r="A571" s="3" t="s">
        <v>351</v>
      </c>
      <c r="B571" s="19">
        <v>953</v>
      </c>
      <c r="C571" s="4" t="s">
        <v>13</v>
      </c>
      <c r="D571" s="4" t="s">
        <v>347</v>
      </c>
      <c r="E571" s="4" t="s">
        <v>352</v>
      </c>
      <c r="F571" s="4"/>
      <c r="G571" s="61">
        <v>80</v>
      </c>
      <c r="H571" s="61">
        <v>80</v>
      </c>
      <c r="I571" s="61">
        <v>80</v>
      </c>
    </row>
    <row r="572" spans="1:9" ht="15.75" outlineLevel="6">
      <c r="A572" s="3" t="s">
        <v>88</v>
      </c>
      <c r="B572" s="19">
        <v>953</v>
      </c>
      <c r="C572" s="4" t="s">
        <v>13</v>
      </c>
      <c r="D572" s="4" t="s">
        <v>347</v>
      </c>
      <c r="E572" s="4" t="s">
        <v>85</v>
      </c>
      <c r="F572" s="4"/>
      <c r="G572" s="61">
        <f>G573+G574+G575</f>
        <v>48</v>
      </c>
      <c r="H572" s="61">
        <f>H573+H574+H575</f>
        <v>22</v>
      </c>
      <c r="I572" s="61">
        <f>I573+I574+I575</f>
        <v>22</v>
      </c>
    </row>
    <row r="573" spans="1:9" ht="22.5" customHeight="1" outlineLevel="6">
      <c r="A573" s="26" t="s">
        <v>89</v>
      </c>
      <c r="B573" s="29">
        <v>953</v>
      </c>
      <c r="C573" s="30" t="s">
        <v>13</v>
      </c>
      <c r="D573" s="30" t="s">
        <v>347</v>
      </c>
      <c r="E573" s="30" t="s">
        <v>86</v>
      </c>
      <c r="F573" s="30"/>
      <c r="G573" s="58">
        <v>28</v>
      </c>
      <c r="H573" s="58">
        <v>2</v>
      </c>
      <c r="I573" s="58">
        <v>2</v>
      </c>
    </row>
    <row r="574" spans="1:9" ht="15.75" outlineLevel="6">
      <c r="A574" s="26" t="s">
        <v>482</v>
      </c>
      <c r="B574" s="29">
        <v>953</v>
      </c>
      <c r="C574" s="30" t="s">
        <v>13</v>
      </c>
      <c r="D574" s="30" t="s">
        <v>347</v>
      </c>
      <c r="E574" s="30" t="s">
        <v>87</v>
      </c>
      <c r="F574" s="30"/>
      <c r="G574" s="58">
        <v>5</v>
      </c>
      <c r="H574" s="58">
        <v>5</v>
      </c>
      <c r="I574" s="58">
        <v>5</v>
      </c>
    </row>
    <row r="575" spans="1:9" ht="15.75" outlineLevel="6">
      <c r="A575" s="26" t="s">
        <v>253</v>
      </c>
      <c r="B575" s="29">
        <v>953</v>
      </c>
      <c r="C575" s="30" t="s">
        <v>13</v>
      </c>
      <c r="D575" s="30" t="s">
        <v>347</v>
      </c>
      <c r="E575" s="30" t="s">
        <v>254</v>
      </c>
      <c r="F575" s="30"/>
      <c r="G575" s="58">
        <v>15</v>
      </c>
      <c r="H575" s="58">
        <v>15</v>
      </c>
      <c r="I575" s="58">
        <v>15</v>
      </c>
    </row>
    <row r="576" spans="1:9" ht="31.5" outlineLevel="6">
      <c r="A576" s="31" t="s">
        <v>184</v>
      </c>
      <c r="B576" s="27">
        <v>953</v>
      </c>
      <c r="C576" s="28" t="s">
        <v>13</v>
      </c>
      <c r="D576" s="28" t="s">
        <v>215</v>
      </c>
      <c r="E576" s="28" t="s">
        <v>5</v>
      </c>
      <c r="F576" s="28"/>
      <c r="G576" s="59">
        <f>G577</f>
        <v>50</v>
      </c>
      <c r="H576" s="59">
        <f aca="true" t="shared" si="91" ref="H576:I578">H577</f>
        <v>50</v>
      </c>
      <c r="I576" s="59">
        <f t="shared" si="91"/>
        <v>50</v>
      </c>
    </row>
    <row r="577" spans="1:9" ht="47.25" outlineLevel="6">
      <c r="A577" s="3" t="s">
        <v>126</v>
      </c>
      <c r="B577" s="19">
        <v>953</v>
      </c>
      <c r="C577" s="4" t="s">
        <v>13</v>
      </c>
      <c r="D577" s="4" t="s">
        <v>328</v>
      </c>
      <c r="E577" s="4" t="s">
        <v>5</v>
      </c>
      <c r="F577" s="4"/>
      <c r="G577" s="61">
        <f>G578</f>
        <v>50</v>
      </c>
      <c r="H577" s="61">
        <f t="shared" si="91"/>
        <v>50</v>
      </c>
      <c r="I577" s="61">
        <f t="shared" si="91"/>
        <v>50</v>
      </c>
    </row>
    <row r="578" spans="1:9" ht="31.5" outlineLevel="6">
      <c r="A578" s="26" t="s">
        <v>472</v>
      </c>
      <c r="B578" s="29">
        <v>953</v>
      </c>
      <c r="C578" s="30" t="s">
        <v>13</v>
      </c>
      <c r="D578" s="30" t="s">
        <v>328</v>
      </c>
      <c r="E578" s="30" t="s">
        <v>83</v>
      </c>
      <c r="F578" s="30"/>
      <c r="G578" s="58">
        <f>G579</f>
        <v>50</v>
      </c>
      <c r="H578" s="58">
        <f t="shared" si="91"/>
        <v>50</v>
      </c>
      <c r="I578" s="58">
        <f t="shared" si="91"/>
        <v>50</v>
      </c>
    </row>
    <row r="579" spans="1:9" ht="15.75" outlineLevel="6">
      <c r="A579" s="26" t="s">
        <v>474</v>
      </c>
      <c r="B579" s="29">
        <v>953</v>
      </c>
      <c r="C579" s="30" t="s">
        <v>13</v>
      </c>
      <c r="D579" s="30" t="s">
        <v>328</v>
      </c>
      <c r="E579" s="30" t="s">
        <v>84</v>
      </c>
      <c r="F579" s="30"/>
      <c r="G579" s="58">
        <v>50</v>
      </c>
      <c r="H579" s="58">
        <v>50</v>
      </c>
      <c r="I579" s="58">
        <v>50</v>
      </c>
    </row>
    <row r="580" spans="1:9" ht="18.75" outlineLevel="6">
      <c r="A580" s="39" t="s">
        <v>42</v>
      </c>
      <c r="B580" s="16">
        <v>953</v>
      </c>
      <c r="C580" s="12" t="s">
        <v>41</v>
      </c>
      <c r="D580" s="20" t="s">
        <v>205</v>
      </c>
      <c r="E580" s="12" t="s">
        <v>5</v>
      </c>
      <c r="F580" s="12"/>
      <c r="G580" s="75">
        <f>G581+G603</f>
        <v>6859.939</v>
      </c>
      <c r="H580" s="75">
        <f>H581+H603</f>
        <v>5587.0935</v>
      </c>
      <c r="I580" s="75">
        <f>I581+I603</f>
        <v>5587.0935</v>
      </c>
    </row>
    <row r="581" spans="1:9" ht="19.5" customHeight="1" outlineLevel="6">
      <c r="A581" s="49" t="s">
        <v>36</v>
      </c>
      <c r="B581" s="16">
        <v>953</v>
      </c>
      <c r="C581" s="20" t="s">
        <v>16</v>
      </c>
      <c r="D581" s="20" t="s">
        <v>205</v>
      </c>
      <c r="E581" s="20" t="s">
        <v>5</v>
      </c>
      <c r="F581" s="20"/>
      <c r="G581" s="102">
        <f aca="true" t="shared" si="92" ref="G581:I582">G582</f>
        <v>2973.7</v>
      </c>
      <c r="H581" s="102">
        <f t="shared" si="92"/>
        <v>3185.8545</v>
      </c>
      <c r="I581" s="102">
        <f t="shared" si="92"/>
        <v>3185.8545</v>
      </c>
    </row>
    <row r="582" spans="1:9" ht="15.75" outlineLevel="6">
      <c r="A582" s="11" t="s">
        <v>121</v>
      </c>
      <c r="B582" s="17">
        <v>953</v>
      </c>
      <c r="C582" s="7" t="s">
        <v>16</v>
      </c>
      <c r="D582" s="7" t="s">
        <v>205</v>
      </c>
      <c r="E582" s="7" t="s">
        <v>5</v>
      </c>
      <c r="F582" s="7"/>
      <c r="G582" s="57">
        <f t="shared" si="92"/>
        <v>2973.7</v>
      </c>
      <c r="H582" s="57">
        <f t="shared" si="92"/>
        <v>3185.8545</v>
      </c>
      <c r="I582" s="57">
        <f t="shared" si="92"/>
        <v>3185.8545</v>
      </c>
    </row>
    <row r="583" spans="1:9" ht="15.75" outlineLevel="6">
      <c r="A583" s="25" t="s">
        <v>191</v>
      </c>
      <c r="B583" s="17">
        <v>953</v>
      </c>
      <c r="C583" s="7" t="s">
        <v>16</v>
      </c>
      <c r="D583" s="7" t="s">
        <v>231</v>
      </c>
      <c r="E583" s="7" t="s">
        <v>5</v>
      </c>
      <c r="F583" s="7"/>
      <c r="G583" s="57">
        <f>G584+G591+G595+G599</f>
        <v>2973.7</v>
      </c>
      <c r="H583" s="57">
        <f>H584+H591+H595+H599</f>
        <v>3185.8545</v>
      </c>
      <c r="I583" s="57">
        <f>I584+I591+I595+I599</f>
        <v>3185.8545</v>
      </c>
    </row>
    <row r="584" spans="1:9" ht="15.75" outlineLevel="6">
      <c r="A584" s="62" t="s">
        <v>151</v>
      </c>
      <c r="B584" s="28">
        <v>953</v>
      </c>
      <c r="C584" s="28" t="s">
        <v>16</v>
      </c>
      <c r="D584" s="28" t="s">
        <v>237</v>
      </c>
      <c r="E584" s="28" t="s">
        <v>5</v>
      </c>
      <c r="F584" s="28"/>
      <c r="G584" s="14">
        <f>G588+G585</f>
        <v>2410.6522</v>
      </c>
      <c r="H584" s="14">
        <f>H588+H585</f>
        <v>1960</v>
      </c>
      <c r="I584" s="14">
        <f>I588+I585</f>
        <v>1960</v>
      </c>
    </row>
    <row r="585" spans="1:9" ht="15.75" outlineLevel="6">
      <c r="A585" s="55" t="s">
        <v>488</v>
      </c>
      <c r="B585" s="38">
        <v>953</v>
      </c>
      <c r="C585" s="38" t="s">
        <v>16</v>
      </c>
      <c r="D585" s="38" t="s">
        <v>489</v>
      </c>
      <c r="E585" s="38" t="s">
        <v>5</v>
      </c>
      <c r="F585" s="38"/>
      <c r="G585" s="76">
        <f aca="true" t="shared" si="93" ref="G585:I586">G586</f>
        <v>45</v>
      </c>
      <c r="H585" s="76">
        <f t="shared" si="93"/>
        <v>0</v>
      </c>
      <c r="I585" s="76">
        <f t="shared" si="93"/>
        <v>0</v>
      </c>
    </row>
    <row r="586" spans="1:9" ht="15.75" outlineLevel="6">
      <c r="A586" s="3" t="s">
        <v>99</v>
      </c>
      <c r="B586" s="4">
        <v>953</v>
      </c>
      <c r="C586" s="4" t="s">
        <v>16</v>
      </c>
      <c r="D586" s="4" t="s">
        <v>489</v>
      </c>
      <c r="E586" s="4" t="s">
        <v>98</v>
      </c>
      <c r="F586" s="4"/>
      <c r="G586" s="72">
        <f t="shared" si="93"/>
        <v>45</v>
      </c>
      <c r="H586" s="72">
        <f t="shared" si="93"/>
        <v>0</v>
      </c>
      <c r="I586" s="72">
        <f t="shared" si="93"/>
        <v>0</v>
      </c>
    </row>
    <row r="587" spans="1:9" ht="15.75" outlineLevel="6">
      <c r="A587" s="35" t="s">
        <v>76</v>
      </c>
      <c r="B587" s="30">
        <v>953</v>
      </c>
      <c r="C587" s="30" t="s">
        <v>16</v>
      </c>
      <c r="D587" s="30" t="s">
        <v>489</v>
      </c>
      <c r="E587" s="30" t="s">
        <v>77</v>
      </c>
      <c r="F587" s="30"/>
      <c r="G587" s="73">
        <v>45</v>
      </c>
      <c r="H587" s="73">
        <v>0</v>
      </c>
      <c r="I587" s="73">
        <v>0</v>
      </c>
    </row>
    <row r="588" spans="1:9" ht="47.25" outlineLevel="6">
      <c r="A588" s="55" t="s">
        <v>276</v>
      </c>
      <c r="B588" s="38">
        <v>953</v>
      </c>
      <c r="C588" s="38" t="s">
        <v>16</v>
      </c>
      <c r="D588" s="38" t="s">
        <v>439</v>
      </c>
      <c r="E588" s="38" t="s">
        <v>5</v>
      </c>
      <c r="F588" s="38"/>
      <c r="G588" s="76">
        <f aca="true" t="shared" si="94" ref="G588:I589">G589</f>
        <v>2365.6522</v>
      </c>
      <c r="H588" s="76">
        <f t="shared" si="94"/>
        <v>1960</v>
      </c>
      <c r="I588" s="76">
        <f t="shared" si="94"/>
        <v>1960</v>
      </c>
    </row>
    <row r="589" spans="1:9" ht="15.75" outlineLevel="6">
      <c r="A589" s="3" t="s">
        <v>99</v>
      </c>
      <c r="B589" s="4">
        <v>953</v>
      </c>
      <c r="C589" s="4" t="s">
        <v>16</v>
      </c>
      <c r="D589" s="4" t="s">
        <v>439</v>
      </c>
      <c r="E589" s="4" t="s">
        <v>98</v>
      </c>
      <c r="F589" s="4"/>
      <c r="G589" s="72">
        <f t="shared" si="94"/>
        <v>2365.6522</v>
      </c>
      <c r="H589" s="72">
        <f t="shared" si="94"/>
        <v>1960</v>
      </c>
      <c r="I589" s="72">
        <f t="shared" si="94"/>
        <v>1960</v>
      </c>
    </row>
    <row r="590" spans="1:9" ht="15.75" outlineLevel="6">
      <c r="A590" s="35" t="s">
        <v>76</v>
      </c>
      <c r="B590" s="30">
        <v>953</v>
      </c>
      <c r="C590" s="30" t="s">
        <v>16</v>
      </c>
      <c r="D590" s="30" t="s">
        <v>439</v>
      </c>
      <c r="E590" s="30" t="s">
        <v>77</v>
      </c>
      <c r="F590" s="30"/>
      <c r="G590" s="73">
        <v>2365.6522</v>
      </c>
      <c r="H590" s="73">
        <v>1960</v>
      </c>
      <c r="I590" s="73">
        <v>1960</v>
      </c>
    </row>
    <row r="591" spans="1:9" ht="15.75" outlineLevel="6">
      <c r="A591" s="62" t="s">
        <v>148</v>
      </c>
      <c r="B591" s="28">
        <v>953</v>
      </c>
      <c r="C591" s="28" t="s">
        <v>16</v>
      </c>
      <c r="D591" s="28" t="s">
        <v>232</v>
      </c>
      <c r="E591" s="28" t="s">
        <v>5</v>
      </c>
      <c r="F591" s="28"/>
      <c r="G591" s="14">
        <f aca="true" t="shared" si="95" ref="G591:I593">G592</f>
        <v>328.7</v>
      </c>
      <c r="H591" s="14">
        <f t="shared" si="95"/>
        <v>850</v>
      </c>
      <c r="I591" s="14">
        <f t="shared" si="95"/>
        <v>850</v>
      </c>
    </row>
    <row r="592" spans="1:9" ht="47.25" outlineLevel="6">
      <c r="A592" s="55" t="s">
        <v>276</v>
      </c>
      <c r="B592" s="38">
        <v>953</v>
      </c>
      <c r="C592" s="38" t="s">
        <v>16</v>
      </c>
      <c r="D592" s="38" t="s">
        <v>440</v>
      </c>
      <c r="E592" s="38" t="s">
        <v>5</v>
      </c>
      <c r="F592" s="38"/>
      <c r="G592" s="76">
        <f t="shared" si="95"/>
        <v>328.7</v>
      </c>
      <c r="H592" s="76">
        <f t="shared" si="95"/>
        <v>850</v>
      </c>
      <c r="I592" s="76">
        <f t="shared" si="95"/>
        <v>850</v>
      </c>
    </row>
    <row r="593" spans="1:9" ht="15.75" outlineLevel="6">
      <c r="A593" s="3" t="s">
        <v>99</v>
      </c>
      <c r="B593" s="4">
        <v>953</v>
      </c>
      <c r="C593" s="4" t="s">
        <v>16</v>
      </c>
      <c r="D593" s="4" t="s">
        <v>440</v>
      </c>
      <c r="E593" s="4" t="s">
        <v>98</v>
      </c>
      <c r="F593" s="4"/>
      <c r="G593" s="72">
        <f t="shared" si="95"/>
        <v>328.7</v>
      </c>
      <c r="H593" s="72">
        <f t="shared" si="95"/>
        <v>850</v>
      </c>
      <c r="I593" s="72">
        <f t="shared" si="95"/>
        <v>850</v>
      </c>
    </row>
    <row r="594" spans="1:9" ht="15.75" outlineLevel="6">
      <c r="A594" s="35" t="s">
        <v>76</v>
      </c>
      <c r="B594" s="30">
        <v>953</v>
      </c>
      <c r="C594" s="30" t="s">
        <v>16</v>
      </c>
      <c r="D594" s="30" t="s">
        <v>440</v>
      </c>
      <c r="E594" s="30" t="s">
        <v>77</v>
      </c>
      <c r="F594" s="30"/>
      <c r="G594" s="73">
        <v>328.7</v>
      </c>
      <c r="H594" s="73">
        <v>850</v>
      </c>
      <c r="I594" s="73">
        <v>850</v>
      </c>
    </row>
    <row r="595" spans="1:9" ht="31.5" outlineLevel="6">
      <c r="A595" s="62" t="s">
        <v>153</v>
      </c>
      <c r="B595" s="28">
        <v>953</v>
      </c>
      <c r="C595" s="28" t="s">
        <v>16</v>
      </c>
      <c r="D595" s="28" t="s">
        <v>240</v>
      </c>
      <c r="E595" s="28" t="s">
        <v>5</v>
      </c>
      <c r="F595" s="28"/>
      <c r="G595" s="14">
        <f aca="true" t="shared" si="96" ref="G595:I597">G596</f>
        <v>74.3478</v>
      </c>
      <c r="H595" s="14">
        <f t="shared" si="96"/>
        <v>80</v>
      </c>
      <c r="I595" s="14">
        <f t="shared" si="96"/>
        <v>80</v>
      </c>
    </row>
    <row r="596" spans="1:9" ht="47.25" outlineLevel="6">
      <c r="A596" s="55" t="s">
        <v>276</v>
      </c>
      <c r="B596" s="38">
        <v>953</v>
      </c>
      <c r="C596" s="38" t="s">
        <v>16</v>
      </c>
      <c r="D596" s="38" t="s">
        <v>441</v>
      </c>
      <c r="E596" s="38" t="s">
        <v>5</v>
      </c>
      <c r="F596" s="38"/>
      <c r="G596" s="76">
        <f t="shared" si="96"/>
        <v>74.3478</v>
      </c>
      <c r="H596" s="76">
        <f t="shared" si="96"/>
        <v>80</v>
      </c>
      <c r="I596" s="76">
        <f t="shared" si="96"/>
        <v>80</v>
      </c>
    </row>
    <row r="597" spans="1:9" ht="15.75" outlineLevel="6">
      <c r="A597" s="3" t="s">
        <v>99</v>
      </c>
      <c r="B597" s="4">
        <v>953</v>
      </c>
      <c r="C597" s="4" t="s">
        <v>16</v>
      </c>
      <c r="D597" s="4" t="s">
        <v>441</v>
      </c>
      <c r="E597" s="4" t="s">
        <v>98</v>
      </c>
      <c r="F597" s="4"/>
      <c r="G597" s="72">
        <f t="shared" si="96"/>
        <v>74.3478</v>
      </c>
      <c r="H597" s="72">
        <f t="shared" si="96"/>
        <v>80</v>
      </c>
      <c r="I597" s="72">
        <f t="shared" si="96"/>
        <v>80</v>
      </c>
    </row>
    <row r="598" spans="1:9" ht="15.75" outlineLevel="6">
      <c r="A598" s="35" t="s">
        <v>76</v>
      </c>
      <c r="B598" s="30">
        <v>953</v>
      </c>
      <c r="C598" s="30" t="s">
        <v>16</v>
      </c>
      <c r="D598" s="30" t="s">
        <v>441</v>
      </c>
      <c r="E598" s="30" t="s">
        <v>77</v>
      </c>
      <c r="F598" s="30"/>
      <c r="G598" s="73">
        <v>74.3478</v>
      </c>
      <c r="H598" s="73">
        <v>80</v>
      </c>
      <c r="I598" s="73">
        <v>80</v>
      </c>
    </row>
    <row r="599" spans="1:9" ht="31.5" outlineLevel="6">
      <c r="A599" s="62" t="s">
        <v>158</v>
      </c>
      <c r="B599" s="27">
        <v>953</v>
      </c>
      <c r="C599" s="28" t="s">
        <v>16</v>
      </c>
      <c r="D599" s="28" t="s">
        <v>244</v>
      </c>
      <c r="E599" s="28" t="s">
        <v>5</v>
      </c>
      <c r="F599" s="28"/>
      <c r="G599" s="14">
        <f aca="true" t="shared" si="97" ref="G599:I600">G600</f>
        <v>160</v>
      </c>
      <c r="H599" s="14">
        <f t="shared" si="97"/>
        <v>295.8545</v>
      </c>
      <c r="I599" s="14">
        <f t="shared" si="97"/>
        <v>295.8545</v>
      </c>
    </row>
    <row r="600" spans="1:9" ht="15.75" outlineLevel="6">
      <c r="A600" s="3" t="s">
        <v>103</v>
      </c>
      <c r="B600" s="19">
        <v>953</v>
      </c>
      <c r="C600" s="4" t="s">
        <v>16</v>
      </c>
      <c r="D600" s="4" t="s">
        <v>243</v>
      </c>
      <c r="E600" s="4" t="s">
        <v>101</v>
      </c>
      <c r="F600" s="4"/>
      <c r="G600" s="5">
        <f t="shared" si="97"/>
        <v>160</v>
      </c>
      <c r="H600" s="5">
        <f t="shared" si="97"/>
        <v>295.8545</v>
      </c>
      <c r="I600" s="5">
        <f t="shared" si="97"/>
        <v>295.8545</v>
      </c>
    </row>
    <row r="601" spans="1:9" ht="31.5" outlineLevel="6">
      <c r="A601" s="26" t="s">
        <v>475</v>
      </c>
      <c r="B601" s="29">
        <v>953</v>
      </c>
      <c r="C601" s="30" t="s">
        <v>16</v>
      </c>
      <c r="D601" s="30" t="s">
        <v>243</v>
      </c>
      <c r="E601" s="30" t="s">
        <v>102</v>
      </c>
      <c r="F601" s="30"/>
      <c r="G601" s="34">
        <v>160</v>
      </c>
      <c r="H601" s="34">
        <v>295.8545</v>
      </c>
      <c r="I601" s="34">
        <v>295.8545</v>
      </c>
    </row>
    <row r="602" spans="1:9" ht="15.75" outlineLevel="6">
      <c r="A602" s="48" t="s">
        <v>38</v>
      </c>
      <c r="B602" s="16">
        <v>953</v>
      </c>
      <c r="C602" s="20" t="s">
        <v>21</v>
      </c>
      <c r="D602" s="20" t="s">
        <v>205</v>
      </c>
      <c r="E602" s="20" t="s">
        <v>5</v>
      </c>
      <c r="F602" s="20"/>
      <c r="G602" s="77">
        <f>G603</f>
        <v>3886.239</v>
      </c>
      <c r="H602" s="77">
        <f aca="true" t="shared" si="98" ref="H602:I606">H603</f>
        <v>2401.239</v>
      </c>
      <c r="I602" s="77">
        <f t="shared" si="98"/>
        <v>2401.239</v>
      </c>
    </row>
    <row r="603" spans="1:9" ht="31.5" outlineLevel="6">
      <c r="A603" s="43" t="s">
        <v>112</v>
      </c>
      <c r="B603" s="17">
        <v>953</v>
      </c>
      <c r="C603" s="7" t="s">
        <v>21</v>
      </c>
      <c r="D603" s="7" t="s">
        <v>206</v>
      </c>
      <c r="E603" s="7" t="s">
        <v>5</v>
      </c>
      <c r="F603" s="7"/>
      <c r="G603" s="69">
        <f>G604</f>
        <v>3886.239</v>
      </c>
      <c r="H603" s="69">
        <f t="shared" si="98"/>
        <v>2401.239</v>
      </c>
      <c r="I603" s="69">
        <f t="shared" si="98"/>
        <v>2401.239</v>
      </c>
    </row>
    <row r="604" spans="1:9" ht="31.5" outlineLevel="6">
      <c r="A604" s="43" t="s">
        <v>113</v>
      </c>
      <c r="B604" s="17">
        <v>953</v>
      </c>
      <c r="C604" s="9" t="s">
        <v>21</v>
      </c>
      <c r="D604" s="9" t="s">
        <v>207</v>
      </c>
      <c r="E604" s="9" t="s">
        <v>5</v>
      </c>
      <c r="F604" s="9"/>
      <c r="G604" s="70">
        <f>G605</f>
        <v>3886.239</v>
      </c>
      <c r="H604" s="70">
        <f t="shared" si="98"/>
        <v>2401.239</v>
      </c>
      <c r="I604" s="70">
        <f t="shared" si="98"/>
        <v>2401.239</v>
      </c>
    </row>
    <row r="605" spans="1:9" ht="47.25" outlineLevel="6">
      <c r="A605" s="45" t="s">
        <v>159</v>
      </c>
      <c r="B605" s="27">
        <v>953</v>
      </c>
      <c r="C605" s="28" t="s">
        <v>21</v>
      </c>
      <c r="D605" s="28" t="s">
        <v>245</v>
      </c>
      <c r="E605" s="28" t="s">
        <v>5</v>
      </c>
      <c r="F605" s="28"/>
      <c r="G605" s="71">
        <f>G606</f>
        <v>3886.239</v>
      </c>
      <c r="H605" s="71">
        <f t="shared" si="98"/>
        <v>2401.239</v>
      </c>
      <c r="I605" s="71">
        <f t="shared" si="98"/>
        <v>2401.239</v>
      </c>
    </row>
    <row r="606" spans="1:9" ht="15.75" outlineLevel="6">
      <c r="A606" s="3" t="s">
        <v>103</v>
      </c>
      <c r="B606" s="19">
        <v>953</v>
      </c>
      <c r="C606" s="4" t="s">
        <v>21</v>
      </c>
      <c r="D606" s="4" t="s">
        <v>245</v>
      </c>
      <c r="E606" s="4" t="s">
        <v>101</v>
      </c>
      <c r="F606" s="4"/>
      <c r="G606" s="72">
        <f>G607</f>
        <v>3886.239</v>
      </c>
      <c r="H606" s="72">
        <f t="shared" si="98"/>
        <v>2401.239</v>
      </c>
      <c r="I606" s="72">
        <f t="shared" si="98"/>
        <v>2401.239</v>
      </c>
    </row>
    <row r="607" spans="1:9" ht="31.5" outlineLevel="6">
      <c r="A607" s="26" t="s">
        <v>475</v>
      </c>
      <c r="B607" s="29">
        <v>953</v>
      </c>
      <c r="C607" s="30" t="s">
        <v>21</v>
      </c>
      <c r="D607" s="30" t="s">
        <v>245</v>
      </c>
      <c r="E607" s="30" t="s">
        <v>102</v>
      </c>
      <c r="F607" s="30"/>
      <c r="G607" s="58">
        <v>3886.239</v>
      </c>
      <c r="H607" s="58">
        <v>2401.239</v>
      </c>
      <c r="I607" s="58">
        <v>2401.239</v>
      </c>
    </row>
    <row r="608" spans="1:9" ht="18.75" outlineLevel="6">
      <c r="A608" s="21" t="s">
        <v>22</v>
      </c>
      <c r="B608" s="21"/>
      <c r="C608" s="21"/>
      <c r="D608" s="21"/>
      <c r="E608" s="21"/>
      <c r="F608" s="21"/>
      <c r="G608" s="81">
        <f>G455+G13</f>
        <v>1331087.0714800002</v>
      </c>
      <c r="H608" s="81">
        <f>H455+H13</f>
        <v>1104536.5791099998</v>
      </c>
      <c r="I608" s="81">
        <f>I455+I13</f>
        <v>1102696.6103299998</v>
      </c>
    </row>
    <row r="611" spans="7:9" ht="12.75">
      <c r="G611" s="103">
        <v>1304165.48876</v>
      </c>
      <c r="H611" s="103">
        <v>1104536.5791099998</v>
      </c>
      <c r="I611" s="103">
        <v>1100807.18343</v>
      </c>
    </row>
    <row r="613" spans="7:9" ht="12.75">
      <c r="G613" s="89">
        <f>G608-G611</f>
        <v>26921.582720000064</v>
      </c>
      <c r="H613" s="89">
        <f>H608-H611</f>
        <v>0</v>
      </c>
      <c r="I613" s="89">
        <f>I608-I611</f>
        <v>1889.4268999998458</v>
      </c>
    </row>
  </sheetData>
  <sheetProtection/>
  <autoFilter ref="A12:G608"/>
  <mergeCells count="8">
    <mergeCell ref="A10:I10"/>
    <mergeCell ref="A9:I9"/>
    <mergeCell ref="G5:I5"/>
    <mergeCell ref="G6:I6"/>
    <mergeCell ref="G7:I7"/>
    <mergeCell ref="G1:I1"/>
    <mergeCell ref="G2:I2"/>
    <mergeCell ref="G3:I3"/>
  </mergeCells>
  <printOptions/>
  <pageMargins left="0.3937007874015748" right="0.1968503937007874" top="0.3937007874015748" bottom="0.3937007874015748" header="0.1968503937007874" footer="0.1968503937007874"/>
  <pageSetup fitToHeight="200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AMMRUSER</cp:lastModifiedBy>
  <cp:lastPrinted>2021-12-09T02:24:37Z</cp:lastPrinted>
  <dcterms:created xsi:type="dcterms:W3CDTF">2008-11-11T04:53:42Z</dcterms:created>
  <dcterms:modified xsi:type="dcterms:W3CDTF">2022-10-24T23:31:40Z</dcterms:modified>
  <cp:category/>
  <cp:version/>
  <cp:contentType/>
  <cp:contentStatus/>
</cp:coreProperties>
</file>